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leidoscorpus-my.sharepoint.us/personal/blumth_leidos_com/Documents/Documents/Ally Marketing/MF/New WS/"/>
    </mc:Choice>
  </mc:AlternateContent>
  <xr:revisionPtr revIDLastSave="0" documentId="8_{7872F0A5-4ADF-4D2F-86AB-5DEBD465C4DF}" xr6:coauthVersionLast="47" xr6:coauthVersionMax="47" xr10:uidLastSave="{00000000-0000-0000-0000-000000000000}"/>
  <workbookProtection workbookAlgorithmName="SHA-512" workbookHashValue="N73ils0QfuJKH/+TJILmgtB/qAHSVGqUDCPeRl2HYuDuydvQeiEzcRCoR6H6OEcePMcF5UdTUP2sK6ygzaQ9Og==" workbookSaltValue="PP3qRL+MWzks1WX2WIpFyA==" workbookSpinCount="100000" lockStructure="1"/>
  <bookViews>
    <workbookView xWindow="-120" yWindow="-120" windowWidth="29040" windowHeight="15720" tabRatio="831" xr2:uid="{BA514229-0970-44FE-B3BF-DC5DEB58D857}"/>
  </bookViews>
  <sheets>
    <sheet name="START HERE" sheetId="11" r:id="rId1"/>
    <sheet name="HVAC Workbook" sheetId="1" r:id="rId2"/>
    <sheet name="Heat Pump Unit Details" sheetId="3" r:id="rId3"/>
    <sheet name="Window AC Unit Level Details" sheetId="4" state="hidden" r:id="rId4"/>
    <sheet name="Health &amp; Safety - Costs" sheetId="6" r:id="rId5"/>
    <sheet name="Health &amp; Safety - PY24 Pricing" sheetId="9" state="hidden" r:id="rId6"/>
    <sheet name="Revision Tracker" sheetId="8" state="hidden" r:id="rId7"/>
    <sheet name="Lists" sheetId="2" state="hidden" r:id="rId8"/>
  </sheets>
  <externalReferences>
    <externalReference r:id="rId9"/>
    <externalReference r:id="rId10"/>
  </externalReferences>
  <definedNames>
    <definedName name="_xlnm.Print_Area" localSheetId="2">'Heat Pump Unit Details'!$B$1:$W$46</definedName>
    <definedName name="_xlnm.Print_Area" localSheetId="1">'HVAC Workbook'!$B$1:$O$88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1" l="1"/>
  <c r="N25" i="1" s="1"/>
  <c r="H19" i="2"/>
  <c r="H18" i="2"/>
  <c r="H17" i="2"/>
  <c r="H24" i="1" l="1"/>
  <c r="H23" i="1"/>
  <c r="N24" i="1" l="1"/>
  <c r="N23" i="1"/>
  <c r="N30" i="1" l="1"/>
  <c r="N29" i="1"/>
  <c r="O5" i="6" l="1"/>
  <c r="E5" i="6"/>
  <c r="Q23" i="6"/>
  <c r="N28" i="1" s="1"/>
  <c r="R2" i="4" l="1"/>
  <c r="G2" i="4"/>
  <c r="R2" i="3"/>
  <c r="G2" i="3"/>
  <c r="U26" i="4"/>
  <c r="E26" i="4"/>
  <c r="V31" i="3"/>
  <c r="E31" i="3"/>
  <c r="H14" i="2" l="1"/>
  <c r="H13" i="2"/>
  <c r="H12" i="2"/>
  <c r="H5" i="2"/>
  <c r="H4" i="2"/>
  <c r="H3" i="2"/>
  <c r="H27" i="1"/>
  <c r="N27" i="1" s="1"/>
  <c r="H26" i="1"/>
  <c r="N26" i="1" s="1"/>
  <c r="I15" i="1"/>
</calcChain>
</file>

<file path=xl/sharedStrings.xml><?xml version="1.0" encoding="utf-8"?>
<sst xmlns="http://schemas.openxmlformats.org/spreadsheetml/2006/main" count="562" uniqueCount="358">
  <si>
    <t>AMEREN ILLINOIS ENERGY EFFICIENCY PROGRAM</t>
  </si>
  <si>
    <t>Reservation Number:</t>
  </si>
  <si>
    <t>OSS Number:</t>
  </si>
  <si>
    <t>Channel:</t>
  </si>
  <si>
    <t>Section 1:  Property Information</t>
  </si>
  <si>
    <t>Property Name:</t>
  </si>
  <si>
    <t>Mailing Address:</t>
  </si>
  <si>
    <t>City:</t>
  </si>
  <si>
    <t>State:</t>
  </si>
  <si>
    <t>Zip Code:</t>
  </si>
  <si>
    <t>Owner/Manager Name:</t>
  </si>
  <si>
    <t>Title:</t>
  </si>
  <si>
    <t>Phone:</t>
  </si>
  <si>
    <t>Email:</t>
  </si>
  <si>
    <t>IL</t>
  </si>
  <si>
    <t>Number of Tenant Buildings:</t>
  </si>
  <si>
    <t>Number of Tenant Units:</t>
  </si>
  <si>
    <t>Number of Stories:</t>
  </si>
  <si>
    <t>Foundation Type:</t>
  </si>
  <si>
    <t>Primary Heating Fuel:</t>
  </si>
  <si>
    <t>Heating System:</t>
  </si>
  <si>
    <t>Manufacture Year:</t>
  </si>
  <si>
    <t>Cooling System:</t>
  </si>
  <si>
    <t>AC Efficiency (Nameplate SEER):</t>
  </si>
  <si>
    <t>Section 2:  Program Ally Information</t>
  </si>
  <si>
    <t>Program Ally Company Name:</t>
  </si>
  <si>
    <t>Program Ally Contact Name:</t>
  </si>
  <si>
    <t>Measure</t>
  </si>
  <si>
    <t>Incentive Rate</t>
  </si>
  <si>
    <t>Quantitiy</t>
  </si>
  <si>
    <t>Sub-Total</t>
  </si>
  <si>
    <t>per SF</t>
  </si>
  <si>
    <t>Total SF</t>
  </si>
  <si>
    <t>NA</t>
  </si>
  <si>
    <t>per Unit</t>
  </si>
  <si>
    <t>Units</t>
  </si>
  <si>
    <t>per Bldg.</t>
  </si>
  <si>
    <t>Buildings</t>
  </si>
  <si>
    <t>Total Incentive:</t>
  </si>
  <si>
    <t>Section 4:  Attachments</t>
  </si>
  <si>
    <t>I, the undersigned, agree that the information above is representative of what has been discussed and proposed by the participating program ally (contractor).  I understand that Ameren Illinois program incentives and financing are subject to qualifications and not guaranteed.</t>
  </si>
  <si>
    <t>Customer Signature:</t>
  </si>
  <si>
    <t>Date:</t>
  </si>
  <si>
    <t>Program Ally Signature:</t>
  </si>
  <si>
    <t>I certify the information I have provided is true and correct and any work performed meets the program guidelines and Terms and Conditions of the Program.  I hereby request an incentive for the above listed work and understand the incentive cannot exceed 100% of the project cost.  I agree to allow Ameren Illinois Program staff to perform an on-site Quality Assurance inspection to confirm test results and verify the work performed.  Do not sign prior to project completion.</t>
  </si>
  <si>
    <t>Foundation Types</t>
  </si>
  <si>
    <t>Insulation Types</t>
  </si>
  <si>
    <t>Health and Safety List</t>
  </si>
  <si>
    <t>Slab on Grade</t>
  </si>
  <si>
    <t>Blown Cellulose</t>
  </si>
  <si>
    <t>Service calls &amp; diagnostics</t>
  </si>
  <si>
    <t>Basement</t>
  </si>
  <si>
    <t>Blown Fiberglass</t>
  </si>
  <si>
    <t xml:space="preserve">Repair of primary heating source </t>
  </si>
  <si>
    <t>Crawlspace</t>
  </si>
  <si>
    <t>Spray Foam</t>
  </si>
  <si>
    <t>Repair of primary cooling source</t>
  </si>
  <si>
    <t>Garage Under</t>
  </si>
  <si>
    <t>Clean indoor evaporator coil</t>
  </si>
  <si>
    <t>Other</t>
  </si>
  <si>
    <t>Question</t>
  </si>
  <si>
    <t>Pass/Fail</t>
  </si>
  <si>
    <t>Replace indoor evaporator coil</t>
  </si>
  <si>
    <t>yes</t>
  </si>
  <si>
    <t>Pass</t>
  </si>
  <si>
    <t>Condensate Pump (Plus related items)</t>
  </si>
  <si>
    <t>Heating Fuel</t>
  </si>
  <si>
    <t>no</t>
  </si>
  <si>
    <t>Fail</t>
  </si>
  <si>
    <t>Vapor Barrier</t>
  </si>
  <si>
    <t>Natural Gas</t>
  </si>
  <si>
    <t>Sump pump repair or replacement</t>
  </si>
  <si>
    <t>Electric</t>
  </si>
  <si>
    <t>Window AC Type</t>
  </si>
  <si>
    <t>DHP Incentive</t>
  </si>
  <si>
    <t>New sump system installation (pit, trenching, &amp; drainage tile)</t>
  </si>
  <si>
    <t>Propane</t>
  </si>
  <si>
    <t>Side Louvers</t>
  </si>
  <si>
    <t>Crawlspace dig out - create enough height for accessibility</t>
  </si>
  <si>
    <t>Casement-Only</t>
  </si>
  <si>
    <t>Horizontal guttering</t>
  </si>
  <si>
    <t>Casement-Slider</t>
  </si>
  <si>
    <t>Gutter accessories (downspout &amp; extensions)</t>
  </si>
  <si>
    <t>Heating System</t>
  </si>
  <si>
    <t xml:space="preserve">Exterior water management </t>
  </si>
  <si>
    <t>Channel</t>
  </si>
  <si>
    <t>Roofing, siding, or other minor exterior work to prevent water from entering building</t>
  </si>
  <si>
    <t>Boiler</t>
  </si>
  <si>
    <t>Multifamily Income Qualified</t>
  </si>
  <si>
    <t>Drain clearing (typically floor)</t>
  </si>
  <si>
    <t>Public Housing</t>
  </si>
  <si>
    <t>Minor plumbing repair</t>
  </si>
  <si>
    <t>Combination</t>
  </si>
  <si>
    <t>Market Rate</t>
  </si>
  <si>
    <t>Water heater repair</t>
  </si>
  <si>
    <t>Water heater replacement</t>
  </si>
  <si>
    <t>CO Detector</t>
  </si>
  <si>
    <t>Encapsulation and Enclosure (Duct Wrap)</t>
  </si>
  <si>
    <t>Cooling Type</t>
  </si>
  <si>
    <t>Yes</t>
  </si>
  <si>
    <t>Remediation</t>
  </si>
  <si>
    <t xml:space="preserve">No Cooling System </t>
  </si>
  <si>
    <t>No</t>
  </si>
  <si>
    <t>Interior pressure boundary surface (ceilings, walls) repair</t>
  </si>
  <si>
    <t>Central AC</t>
  </si>
  <si>
    <t>Removal/replacement of existing un-fit (compromised) insulation</t>
  </si>
  <si>
    <t>Window AC</t>
  </si>
  <si>
    <t>BPI Action Level</t>
  </si>
  <si>
    <t>Venting system repair &amp; replacement</t>
  </si>
  <si>
    <t>Proceed with work</t>
  </si>
  <si>
    <t>Draft assist &amp; power venting kits</t>
  </si>
  <si>
    <t>Chiller</t>
  </si>
  <si>
    <t>Service call</t>
  </si>
  <si>
    <t>Service Calls &amp; diagnostics</t>
  </si>
  <si>
    <t>Stop work</t>
  </si>
  <si>
    <t>Water heater repair/replacement</t>
  </si>
  <si>
    <t>Transfer/passive air grilles</t>
  </si>
  <si>
    <t>Make up air</t>
  </si>
  <si>
    <t>Combustion air</t>
  </si>
  <si>
    <t>Combustion Safety Testing (non project)</t>
  </si>
  <si>
    <t xml:space="preserve">Gas leak repair </t>
  </si>
  <si>
    <t>Appliance gas line replacement or removal and disposal</t>
  </si>
  <si>
    <t>Gas line replacement or removal and disposal</t>
  </si>
  <si>
    <t>Adding shut-off valves where none are existing</t>
  </si>
  <si>
    <t>Carbon Monoxide Alarms</t>
  </si>
  <si>
    <t>Vent exhaust fan outside</t>
  </si>
  <si>
    <t>Window Air Conditioner - must be Energy Star certified</t>
  </si>
  <si>
    <t>HVAC Bonus</t>
  </si>
  <si>
    <t>Energy Recovery Ventilator</t>
  </si>
  <si>
    <t>Existing System</t>
  </si>
  <si>
    <t>Proposed System</t>
  </si>
  <si>
    <t>Building Name</t>
  </si>
  <si>
    <t>Unit Name</t>
  </si>
  <si>
    <t>Total Heating Capacity (est. kW)</t>
  </si>
  <si>
    <t>Remaining Capacity (est. kW)</t>
  </si>
  <si>
    <t>SEER of Existing AC Unit</t>
  </si>
  <si>
    <t>AHRI #</t>
  </si>
  <si>
    <t>Cooling Capacity (btuh)</t>
  </si>
  <si>
    <t>Heating Capacity @47 (btuh)</t>
  </si>
  <si>
    <t xml:space="preserve"># of Heads </t>
  </si>
  <si>
    <t>Cost</t>
  </si>
  <si>
    <t>#</t>
  </si>
  <si>
    <t>4a</t>
  </si>
  <si>
    <t>Total Units:</t>
  </si>
  <si>
    <t>Total Cost:</t>
  </si>
  <si>
    <t>Notes:</t>
  </si>
  <si>
    <t>1:</t>
  </si>
  <si>
    <t>Tenant units must receive electric service from Ameren Illinois.</t>
  </si>
  <si>
    <t>2:</t>
  </si>
  <si>
    <t>Separate complexes will need separate incentive applications.</t>
  </si>
  <si>
    <t>3:</t>
  </si>
  <si>
    <t>4:</t>
  </si>
  <si>
    <t>5:</t>
  </si>
  <si>
    <t>Window/Wall AC units that are the primary source of cooling for the unit must be removed.</t>
  </si>
  <si>
    <t>Repairs to the exterior façade and interior wall repair if wall air conditioners must be removed, are the responsibility of the property.</t>
  </si>
  <si>
    <t>Window AC Unit Details</t>
  </si>
  <si>
    <t>EER of Existing AC Unit</t>
  </si>
  <si>
    <t>Make</t>
  </si>
  <si>
    <t>Model</t>
  </si>
  <si>
    <t>CEER of New AC Unit</t>
  </si>
  <si>
    <t>Type (see description below)</t>
  </si>
  <si>
    <t>4A</t>
  </si>
  <si>
    <t>Koldfront</t>
  </si>
  <si>
    <t>WTC8002WCO</t>
  </si>
  <si>
    <t>Side Louvers extend from a room air conditioner model in order to position the unit in a window.  A model without loubered sides is placed in a built-in wall sleeve and are commonly referred to as "through-the-wall" or "built-in" models.</t>
  </si>
  <si>
    <t>Casement-Only refers to a room air conditioner designed for mounting in a casement window of a specific size.</t>
  </si>
  <si>
    <t>Casement-Slider refers to a room air conditioner with an encased assembly designed for mounting in a sliding or casement window of a specific size.</t>
  </si>
  <si>
    <t>Air Source Heat Pump Incentive</t>
  </si>
  <si>
    <t>Heat Pump unit must be replacing an operable resistance heat unit as the primary source of heat for the tenant unit.</t>
  </si>
  <si>
    <t>If Central Air Conditioning is present as the primary source of cooling, it must be 10 SEER or less to qualify for Heat Pump replacement.</t>
  </si>
  <si>
    <r>
      <rPr>
        <sz val="10"/>
        <color rgb="FF000000"/>
        <rFont val="Wingdings"/>
        <charset val="2"/>
      </rPr>
      <t></t>
    </r>
    <r>
      <rPr>
        <sz val="10"/>
        <color rgb="FF000000"/>
        <rFont val="Calibri"/>
        <family val="2"/>
      </rPr>
      <t xml:space="preserve">  Heat Pump Unit Details</t>
    </r>
  </si>
  <si>
    <r>
      <t xml:space="preserve"> "</t>
    </r>
    <r>
      <rPr>
        <b/>
        <u/>
        <sz val="11"/>
        <color theme="1"/>
        <rFont val="Calibri"/>
        <family val="2"/>
        <scheme val="minor"/>
      </rPr>
      <t>Not to exceed</t>
    </r>
    <r>
      <rPr>
        <b/>
        <sz val="11"/>
        <color theme="1"/>
        <rFont val="Calibri"/>
        <family val="2"/>
        <scheme val="minor"/>
      </rPr>
      <t>" prices. It is not required to charge the full amount if the work can be completed for less.</t>
    </r>
  </si>
  <si>
    <t>Health &amp; Safety Item</t>
  </si>
  <si>
    <t>Price</t>
  </si>
  <si>
    <t>Unit</t>
  </si>
  <si>
    <t>H&amp;S Item Description</t>
  </si>
  <si>
    <t>HVAC System Repair &amp; Replacement - Un-safe operating condition or non-working system</t>
  </si>
  <si>
    <t>*</t>
  </si>
  <si>
    <t>Each</t>
  </si>
  <si>
    <t>Directly related to line items 6-10. First step in correction of many H&amp;S related concerns such as, but not limited to: no heat, a/c, related water damage to furnace or surrounding area, spillage, water heater issues, thermostat issues, gas leaks, &amp; carbon monoxide concerns.</t>
  </si>
  <si>
    <t>Restore heat and/or correct un-safe condition with heating system</t>
  </si>
  <si>
    <t>Directly relates to the heating system not working properly or water damage to the connected heating system and/or surrounding area, or line set leak.</t>
  </si>
  <si>
    <t>Directly relates to the heating system not working properly or water damage to the connected heating system and/or surrounding area.</t>
  </si>
  <si>
    <t xml:space="preserve">Correct or prevent water damage issues resulting from improper condensate removal. </t>
  </si>
  <si>
    <t>Disclaimer Related</t>
  </si>
  <si>
    <t>Bulk Moisture - Leads to many issues including but not limited to: mold, degradation of building materials, &amp; IAQ concerns.</t>
  </si>
  <si>
    <t>Square foot</t>
  </si>
  <si>
    <t>Prevent communication of ground moisture into building envelope and/or onto building components.</t>
  </si>
  <si>
    <t xml:space="preserve">Correct or prevent water accumulation within the building envelope. </t>
  </si>
  <si>
    <t>Each/Per Square Foot</t>
  </si>
  <si>
    <t>When necessary for vapor barrier installation &amp; potentially other measures to be completed within the crawlspace.</t>
  </si>
  <si>
    <t>Linear Foot</t>
  </si>
  <si>
    <t>Correct or prevent water accumulation within the building envelope. Correct and/or prevent water related damage to building components.</t>
  </si>
  <si>
    <t>Case by Case</t>
  </si>
  <si>
    <t>Correct or prevent water accumulation within the building envelope. Correct and/or prevent water related damage to building components. Sewer back-ups present other H&amp;S related concerns as well.</t>
  </si>
  <si>
    <t>Each/ Case by Case</t>
  </si>
  <si>
    <t>Correct and/or prevent water related damage to building components.</t>
  </si>
  <si>
    <t xml:space="preserve">Correct and/or prevent water related damage to building components. Correct an un-safe operating condition or consider when the cost of the initial or multiple repairs are substantially close to replacement cost. </t>
  </si>
  <si>
    <t xml:space="preserve">Asbestos: Duct Wrap and Flue Pipe </t>
  </si>
  <si>
    <t>Each (or each joint)</t>
  </si>
  <si>
    <t>Address friable suspect asbestos that could be disturbed during the course of a project. Friable asbestos is known to cause respiratory issues and is a carcinogen.</t>
  </si>
  <si>
    <t>Each House</t>
  </si>
  <si>
    <t>Repair from Damaging Incident  </t>
  </si>
  <si>
    <t>Per Square Foot</t>
  </si>
  <si>
    <t>Unforeseen damage not attributable to the Program Ally or Program staff. Ensure a safe level of heating/cooling can be maintained. Prevent/stop moisture or pest entry.</t>
  </si>
  <si>
    <t>Per Square Foot/Case by Case</t>
  </si>
  <si>
    <t xml:space="preserve">Alleviate potential indoor air quality concerns. Establish a safe environment for those entering spaces containing insulation that is damaged in some way, typically moisture or pest related. Maybe previous mold or fire damage. </t>
  </si>
  <si>
    <t>Combustion Safety and Fuel Distribution System</t>
  </si>
  <si>
    <t>Correct an un-safe operating condition. Ensure combustion appliance exhaust is properly vented outside.</t>
  </si>
  <si>
    <t>Time</t>
  </si>
  <si>
    <t>Each/Case by Case</t>
  </si>
  <si>
    <t xml:space="preserve">Ensure combustion appliance exhaust is properly vented outside. Correct and/or prevent water related damage to building components. Correct an un-safe operating condition or consider when the cost of the initial or multiple repairs are substantially close to replacement cost. </t>
  </si>
  <si>
    <t>Work Intended to Reduce Depressurization / Correct back drafting &amp; Spillage / Resolve interior ambient CO concerns</t>
  </si>
  <si>
    <t>To alleviate pressure imbalance(s) associated with reducing depressuration to correct or prevent combustion appliance spillage or drafting concerns. Sized per NFPA 54.</t>
  </si>
  <si>
    <t>Each or Volume Required</t>
  </si>
  <si>
    <t>Validate combustion safety. Address a related concern that develops post project or in the case of no project being eligible for another reason.</t>
  </si>
  <si>
    <t>Resolve customer health &amp; safety related concerns attributable to acute or chronic exposure and potential ignition of gas.</t>
  </si>
  <si>
    <t xml:space="preserve">Establish a way to shut off gas to individual appliances without shutting off gas to whole home when there is a gas leak in the home. </t>
  </si>
  <si>
    <t>Provides assurance that customers will be alerted to hazardous CO levels on an on-going basis.</t>
  </si>
  <si>
    <t>Ventilation Related</t>
  </si>
  <si>
    <t>Remove moisture and indoor air contaminants from the home</t>
  </si>
  <si>
    <t>* Consult with your Field Energy Specialist for pricing approval.</t>
  </si>
  <si>
    <t>Energy Efficiency Program</t>
  </si>
  <si>
    <t>MF IQ and PH Health and Safety Costs Information Form</t>
  </si>
  <si>
    <t>Please complete all required information and submit this form as an attachment to the Reservation Request</t>
  </si>
  <si>
    <t>CUSTOMER AND PROGRAM ALLY INFORMATION</t>
  </si>
  <si>
    <t>OSS  #:</t>
  </si>
  <si>
    <t>Customer Name:</t>
  </si>
  <si>
    <t>Company Name:</t>
  </si>
  <si>
    <t>Employee Name:</t>
  </si>
  <si>
    <t>Not Applicable</t>
  </si>
  <si>
    <t>HEALTH AND SAFETY COSTS INFORMATION</t>
  </si>
  <si>
    <t>Location</t>
  </si>
  <si>
    <t>Health and Safety Measure</t>
  </si>
  <si>
    <t>Health and Safety Items Total:</t>
  </si>
  <si>
    <t>General Notes:</t>
  </si>
  <si>
    <t>I certify the information I have provided is true and correct and any work performed meets the program guidelines and Terms and Conditions of the Program.</t>
  </si>
  <si>
    <t>Print Customer Name:</t>
  </si>
  <si>
    <r>
      <rPr>
        <b/>
        <sz val="11"/>
        <color theme="1" tint="0.34998626667073579"/>
        <rFont val="Univers Condensed"/>
        <family val="2"/>
      </rPr>
      <t>PLEASE DIRECT ALL CORRESPONDENCE TO:</t>
    </r>
    <r>
      <rPr>
        <sz val="11"/>
        <color theme="1" tint="0.34998626667073579"/>
        <rFont val="Univers Condensed"/>
        <family val="2"/>
      </rPr>
      <t xml:space="preserve">
</t>
    </r>
    <r>
      <rPr>
        <sz val="9"/>
        <color theme="1" tint="0.34998626667073579"/>
        <rFont val="Univers Condensed"/>
        <family val="2"/>
      </rPr>
      <t>Ameren Illinois Energy Efficiency Programs PO Box 5098, Peoria IL 61601-9998
Toll-free: 1.866.838.6918 Fax: 1.309.677.7961 AmerenIllinoisSavings.com</t>
    </r>
  </si>
  <si>
    <t>Property Street Address:</t>
  </si>
  <si>
    <t>Number of Additional Buildings (non tenant):</t>
  </si>
  <si>
    <t>Ameren Illinois Electric Account for Property (if available):</t>
  </si>
  <si>
    <r>
      <rPr>
        <sz val="10"/>
        <color rgb="FF000000"/>
        <rFont val="Wingdings"/>
        <charset val="2"/>
      </rPr>
      <t></t>
    </r>
    <r>
      <rPr>
        <sz val="10"/>
        <color rgb="FF000000"/>
        <rFont val="Calibri"/>
        <family val="2"/>
      </rPr>
      <t xml:space="preserve"> AHRI Certificate for all Models installed</t>
    </r>
  </si>
  <si>
    <t>Section 5:  Project Information</t>
  </si>
  <si>
    <t>Projected Start Date:</t>
  </si>
  <si>
    <t>Projected Completion Date:</t>
  </si>
  <si>
    <t>Section 6:  Reservation Request - Customer Authorization of Project</t>
  </si>
  <si>
    <t>Section 7:  Incentive Payment Request - Acknowledgement of Project Completion</t>
  </si>
  <si>
    <t>Roof Type:</t>
  </si>
  <si>
    <t>Roof Type</t>
  </si>
  <si>
    <t>Peak</t>
  </si>
  <si>
    <t>Flat</t>
  </si>
  <si>
    <t>Ducted Heat Pump</t>
  </si>
  <si>
    <t>Ductless Heat Pump</t>
  </si>
  <si>
    <t>PTAC</t>
  </si>
  <si>
    <t>Forced Air Furnace</t>
  </si>
  <si>
    <t>Baseboards</t>
  </si>
  <si>
    <t>Space Heaters</t>
  </si>
  <si>
    <t>Changes</t>
  </si>
  <si>
    <t>Rev #</t>
  </si>
  <si>
    <t>Before Project</t>
  </si>
  <si>
    <t>During Project</t>
  </si>
  <si>
    <t>Before or During Project</t>
  </si>
  <si>
    <t xml:space="preserve"> </t>
  </si>
  <si>
    <t>Y</t>
  </si>
  <si>
    <t>Flue Liner</t>
  </si>
  <si>
    <t>Revised 5/24/2022</t>
  </si>
  <si>
    <t>Project Number:</t>
  </si>
  <si>
    <t>Project #:</t>
  </si>
  <si>
    <t>Expected Delivery Date:</t>
  </si>
  <si>
    <t>Ductless Heat Pump - AHRI SEER2 15.2, HSPF2 8.1</t>
  </si>
  <si>
    <t>Air Source Heat Pump (Ducted) - AHRI SEER2 15.2, HSPF2 8.1</t>
  </si>
  <si>
    <t>PY24 Home Efficiency - Health and Safety Items and Pricing</t>
  </si>
  <si>
    <t>SEER2</t>
  </si>
  <si>
    <t>HSPF2</t>
  </si>
  <si>
    <t>EER2</t>
  </si>
  <si>
    <t>Distributor</t>
  </si>
  <si>
    <t>Section 3a:  Energy Efficiency Measure Information</t>
  </si>
  <si>
    <t>Smart Thermostat - Energy Star Certified</t>
  </si>
  <si>
    <t>Energy Star ID</t>
  </si>
  <si>
    <t>Quantity</t>
  </si>
  <si>
    <t>Provided by Ameren Illinois Energy Efficiency Program?</t>
  </si>
  <si>
    <t>The new Heat Pump must be 15.2 SEER2 and 8.1 HSPF2 as certified by the AHRI Certificate.  AHRI Certificates for each proposed model should be submitted with the application.</t>
  </si>
  <si>
    <t>Section 3b:  Energy Efficiency Measure Information - Please fill out if Smart Thermostats were installed.</t>
  </si>
  <si>
    <t>PY2025 Multifamily HVAC Workbook</t>
  </si>
  <si>
    <r>
      <t xml:space="preserve">Please complete the application, provide a copy to the customer, attach required documentation and send it to the following email address:  </t>
    </r>
    <r>
      <rPr>
        <b/>
        <sz val="10"/>
        <color theme="1"/>
        <rFont val="Calibri"/>
        <family val="2"/>
        <scheme val="minor"/>
      </rPr>
      <t>IllinoisMultifamilyEE@ameren.com</t>
    </r>
    <r>
      <rPr>
        <sz val="10"/>
        <color theme="1"/>
        <rFont val="Calibri"/>
        <family val="2"/>
        <scheme val="minor"/>
      </rPr>
      <t>.  All projects will receive a project number via email.  The project number is required prior to project start date.  All program paperwork must be submitted within 30 days of the project completion or by December 15, 2025, whichever comes first.</t>
    </r>
  </si>
  <si>
    <t>Waitlist</t>
  </si>
  <si>
    <r>
      <rPr>
        <sz val="10"/>
        <color rgb="FF000000"/>
        <rFont val="Wingdings"/>
        <charset val="2"/>
      </rPr>
      <t></t>
    </r>
    <r>
      <rPr>
        <sz val="10"/>
        <color rgb="FF000000"/>
        <rFont val="Calibri"/>
        <family val="2"/>
      </rPr>
      <t xml:space="preserve"> Itemized Invoices</t>
    </r>
  </si>
  <si>
    <r>
      <rPr>
        <sz val="10"/>
        <color rgb="FF000000"/>
        <rFont val="Wingdings"/>
        <charset val="2"/>
      </rPr>
      <t></t>
    </r>
    <r>
      <rPr>
        <sz val="10"/>
        <color rgb="FF000000"/>
        <rFont val="Calibri"/>
        <family val="2"/>
      </rPr>
      <t xml:space="preserve">  Pre/Post Pictures</t>
    </r>
  </si>
  <si>
    <t>Heat Pump Unit Details</t>
  </si>
  <si>
    <t>Field Notes:</t>
  </si>
  <si>
    <t>Program Notes:</t>
  </si>
  <si>
    <t>Program Ally Agreement ("Agreement")</t>
  </si>
  <si>
    <t>As part of a Program Ally’s participation in the Ameren Illinois Energy Efficiency Program Home Efficiency Income Qualified (HEIQ) Initiative, Ameren Illinois requires adherence to this Agreement as detailed below.  This Agreement ensures both the HEIQ initiative and participating Program Ally clearly agree with the expectations of Ameren Illinois and its high standards of integrity, safety and customer service.</t>
  </si>
  <si>
    <t>6:</t>
  </si>
  <si>
    <t>7:</t>
  </si>
  <si>
    <t>Stats procured by the MF team that are not installed must be returned. Failure to do so may result in the program assessing applicable fees or charges.</t>
  </si>
  <si>
    <t xml:space="preserve">Completion of city/county inspections if appliable: All coordination should be between the program ally and the property. </t>
  </si>
  <si>
    <r>
      <t>Application Instructions</t>
    </r>
    <r>
      <rPr>
        <sz val="8"/>
        <color theme="1"/>
        <rFont val="Aptos"/>
        <family val="2"/>
      </rPr>
      <t> </t>
    </r>
    <r>
      <rPr>
        <b/>
        <sz val="12"/>
        <color theme="1"/>
        <rFont val="Aptos"/>
        <family val="2"/>
      </rPr>
      <t xml:space="preserve">: </t>
    </r>
  </si>
  <si>
    <r>
      <t>1.</t>
    </r>
    <r>
      <rPr>
        <sz val="7"/>
        <color theme="1"/>
        <rFont val="Times New Roman"/>
        <family val="1"/>
      </rPr>
      <t xml:space="preserve">      </t>
    </r>
    <r>
      <rPr>
        <sz val="12"/>
        <color theme="1"/>
        <rFont val="Aptos"/>
        <family val="2"/>
      </rPr>
      <t xml:space="preserve">Begin by completing </t>
    </r>
    <r>
      <rPr>
        <b/>
        <u/>
        <sz val="12"/>
        <color theme="1"/>
        <rFont val="Aptos"/>
        <family val="2"/>
      </rPr>
      <t>Section 1-6 on the HVAC workbook tab</t>
    </r>
    <r>
      <rPr>
        <sz val="12"/>
        <color theme="1"/>
        <rFont val="Aptos"/>
        <family val="2"/>
      </rPr>
      <t>.</t>
    </r>
  </si>
  <si>
    <r>
      <t>a.</t>
    </r>
    <r>
      <rPr>
        <sz val="7"/>
        <color theme="1"/>
        <rFont val="Times New Roman"/>
        <family val="1"/>
      </rPr>
      <t xml:space="preserve">      </t>
    </r>
    <r>
      <rPr>
        <sz val="12"/>
        <color theme="1"/>
        <rFont val="Aptos"/>
        <family val="2"/>
      </rPr>
      <t>Information entered on this tab will populate fields on Unit Detail Tab</t>
    </r>
    <r>
      <rPr>
        <sz val="8"/>
        <color theme="1"/>
        <rFont val="Aptos"/>
        <family val="2"/>
      </rPr>
      <t> </t>
    </r>
  </si>
  <si>
    <r>
      <t>b.</t>
    </r>
    <r>
      <rPr>
        <sz val="7"/>
        <color theme="1"/>
        <rFont val="Times New Roman"/>
        <family val="1"/>
      </rPr>
      <t xml:space="preserve">     </t>
    </r>
    <r>
      <rPr>
        <sz val="12"/>
        <color theme="1"/>
        <rFont val="Aptos"/>
        <family val="2"/>
      </rPr>
      <t>Any additional notes regarding the project should be entered in the Notes section</t>
    </r>
    <r>
      <rPr>
        <sz val="8"/>
        <color theme="1"/>
        <rFont val="Aptos"/>
        <family val="2"/>
      </rPr>
      <t> </t>
    </r>
  </si>
  <si>
    <r>
      <t>c.</t>
    </r>
    <r>
      <rPr>
        <sz val="7"/>
        <color theme="1"/>
        <rFont val="Times New Roman"/>
        <family val="1"/>
      </rPr>
      <t xml:space="preserve">      </t>
    </r>
    <r>
      <rPr>
        <sz val="12"/>
        <color theme="1"/>
        <rFont val="Aptos"/>
        <family val="2"/>
      </rPr>
      <t>Section 3: Energy Efficiency Measure Information</t>
    </r>
  </si>
  <si>
    <r>
      <t>(a)</t>
    </r>
    <r>
      <rPr>
        <sz val="7"/>
        <color theme="1"/>
        <rFont val="Times New Roman"/>
        <family val="1"/>
      </rPr>
      <t xml:space="preserve">   </t>
    </r>
    <r>
      <rPr>
        <sz val="12"/>
        <color theme="1"/>
        <rFont val="Aptos"/>
        <family val="2"/>
      </rPr>
      <t>Include all equipment information including quantity and distributor information</t>
    </r>
    <r>
      <rPr>
        <sz val="8"/>
        <color theme="1"/>
        <rFont val="Aptos"/>
        <family val="2"/>
      </rPr>
      <t> </t>
    </r>
    <r>
      <rPr>
        <sz val="12"/>
        <color theme="1"/>
        <rFont val="Aptos"/>
        <family val="2"/>
      </rPr>
      <t>. Incentive will populate based on channel.</t>
    </r>
  </si>
  <si>
    <r>
      <t>d.</t>
    </r>
    <r>
      <rPr>
        <sz val="7"/>
        <color theme="1"/>
        <rFont val="Times New Roman"/>
        <family val="1"/>
      </rPr>
      <t xml:space="preserve">     </t>
    </r>
    <r>
      <rPr>
        <sz val="12"/>
        <color theme="1"/>
        <rFont val="Aptos"/>
        <family val="2"/>
      </rPr>
      <t>Attachments should include:</t>
    </r>
  </si>
  <si>
    <r>
      <t xml:space="preserve">                                                              </t>
    </r>
    <r>
      <rPr>
        <sz val="12"/>
        <color theme="1"/>
        <rFont val="Aptos"/>
        <family val="2"/>
      </rPr>
      <t>i.</t>
    </r>
    <r>
      <rPr>
        <sz val="7"/>
        <color theme="1"/>
        <rFont val="Times New Roman"/>
        <family val="1"/>
      </rPr>
      <t xml:space="preserve">      </t>
    </r>
    <r>
      <rPr>
        <sz val="12"/>
        <color theme="1"/>
        <rFont val="Aptos"/>
        <family val="2"/>
      </rPr>
      <t xml:space="preserve"> AHRI certifications for all models installed</t>
    </r>
  </si>
  <si>
    <r>
      <t xml:space="preserve">                                                            </t>
    </r>
    <r>
      <rPr>
        <sz val="12"/>
        <color theme="1"/>
        <rFont val="Aptos"/>
        <family val="2"/>
      </rPr>
      <t>ii.</t>
    </r>
    <r>
      <rPr>
        <sz val="7"/>
        <color theme="1"/>
        <rFont val="Times New Roman"/>
        <family val="1"/>
      </rPr>
      <t xml:space="preserve">      </t>
    </r>
    <r>
      <rPr>
        <sz val="12"/>
        <color theme="1"/>
        <rFont val="Aptos"/>
        <family val="2"/>
      </rPr>
      <t>Itemized invoice to include scope of work, Ameren incentive, co-pay information</t>
    </r>
    <r>
      <rPr>
        <sz val="8"/>
        <color theme="1"/>
        <rFont val="Aptos"/>
        <family val="2"/>
      </rPr>
      <t> </t>
    </r>
    <r>
      <rPr>
        <sz val="12"/>
        <color theme="1"/>
        <rFont val="Aptos"/>
        <family val="2"/>
      </rPr>
      <t xml:space="preserve"> as well as the property signature.</t>
    </r>
  </si>
  <si>
    <r>
      <t xml:space="preserve">                                                          </t>
    </r>
    <r>
      <rPr>
        <sz val="12"/>
        <color theme="1"/>
        <rFont val="Aptos"/>
        <family val="2"/>
      </rPr>
      <t>iii.</t>
    </r>
    <r>
      <rPr>
        <sz val="7"/>
        <color theme="1"/>
        <rFont val="Times New Roman"/>
        <family val="1"/>
      </rPr>
      <t xml:space="preserve">      </t>
    </r>
    <r>
      <rPr>
        <sz val="12"/>
        <color theme="1"/>
        <rFont val="Aptos"/>
        <family val="2"/>
      </rPr>
      <t>Pre and post photos of the installation to include existing and new equipment model serial number tag.</t>
    </r>
  </si>
  <si>
    <r>
      <t>e.</t>
    </r>
    <r>
      <rPr>
        <sz val="7"/>
        <color theme="1"/>
        <rFont val="Times New Roman"/>
        <family val="1"/>
      </rPr>
      <t xml:space="preserve">      </t>
    </r>
    <r>
      <rPr>
        <sz val="12"/>
        <color theme="1"/>
        <rFont val="Aptos"/>
        <family val="2"/>
      </rPr>
      <t>Project delivery, start and completion date must be completed.</t>
    </r>
  </si>
  <si>
    <t>**Any changes should be communicated with Angie Stewart, Program Assistant as soon as possible.</t>
  </si>
  <si>
    <r>
      <t>2.</t>
    </r>
    <r>
      <rPr>
        <sz val="7"/>
        <color theme="1"/>
        <rFont val="Times New Roman"/>
        <family val="1"/>
      </rPr>
      <t xml:space="preserve">      </t>
    </r>
    <r>
      <rPr>
        <u/>
        <sz val="12"/>
        <color theme="1"/>
        <rFont val="Aptos"/>
        <family val="2"/>
      </rPr>
      <t xml:space="preserve">On the </t>
    </r>
    <r>
      <rPr>
        <b/>
        <u/>
        <sz val="12"/>
        <color theme="1"/>
        <rFont val="Aptos"/>
        <family val="2"/>
      </rPr>
      <t>Heat Pump Unit Details Tabs</t>
    </r>
    <r>
      <rPr>
        <sz val="12"/>
        <color theme="1"/>
        <rFont val="Aptos"/>
        <family val="2"/>
      </rPr>
      <t>, enter all building and unit details as well as information on the existing and proposed systems.</t>
    </r>
  </si>
  <si>
    <r>
      <t>a.</t>
    </r>
    <r>
      <rPr>
        <sz val="7"/>
        <color theme="1"/>
        <rFont val="Times New Roman"/>
        <family val="1"/>
      </rPr>
      <t xml:space="preserve">      </t>
    </r>
    <r>
      <rPr>
        <sz val="12"/>
        <color theme="1"/>
        <rFont val="Aptos"/>
        <family val="2"/>
      </rPr>
      <t>Total fields should align with the Total Units entered from the HVAC workbook tab.</t>
    </r>
  </si>
  <si>
    <r>
      <t>b.</t>
    </r>
    <r>
      <rPr>
        <sz val="7"/>
        <color theme="1"/>
        <rFont val="Times New Roman"/>
        <family val="1"/>
      </rPr>
      <t xml:space="preserve">     </t>
    </r>
    <r>
      <rPr>
        <sz val="12"/>
        <color theme="1"/>
        <rFont val="Aptos"/>
        <family val="2"/>
      </rPr>
      <t>AHRI certifications should be provided for all proposed equipment listed.</t>
    </r>
  </si>
  <si>
    <t xml:space="preserve">**If your equipment changes, please ensure to update and resubmit your HVAC workbook. </t>
  </si>
  <si>
    <r>
      <t>c.</t>
    </r>
    <r>
      <rPr>
        <sz val="7"/>
        <color theme="1"/>
        <rFont val="Times New Roman"/>
        <family val="1"/>
      </rPr>
      <t xml:space="preserve">      </t>
    </r>
    <r>
      <rPr>
        <sz val="12"/>
        <color theme="1"/>
        <rFont val="Aptos"/>
        <family val="2"/>
      </rPr>
      <t>Separate properties with the same owner, will need separate applications.</t>
    </r>
  </si>
  <si>
    <r>
      <t>d.</t>
    </r>
    <r>
      <rPr>
        <sz val="7"/>
        <color theme="1"/>
        <rFont val="Times New Roman"/>
        <family val="1"/>
      </rPr>
      <t xml:space="preserve">     </t>
    </r>
    <r>
      <rPr>
        <sz val="12"/>
        <color theme="1"/>
        <rFont val="Aptos"/>
        <family val="2"/>
      </rPr>
      <t xml:space="preserve">For larger projects, please submit applications broken out phases. See Angie Stewart, Program Assistant for additional support.  </t>
    </r>
  </si>
  <si>
    <r>
      <t>e.</t>
    </r>
    <r>
      <rPr>
        <sz val="7"/>
        <color theme="1"/>
        <rFont val="Times New Roman"/>
        <family val="1"/>
      </rPr>
      <t xml:space="preserve">      </t>
    </r>
    <r>
      <rPr>
        <sz val="12"/>
        <color theme="1"/>
        <rFont val="Aptos"/>
        <family val="2"/>
      </rPr>
      <t>Any additional notes regarding the project should be entered in the Notes section</t>
    </r>
    <r>
      <rPr>
        <sz val="8"/>
        <color theme="1"/>
        <rFont val="Aptos"/>
        <family val="2"/>
      </rPr>
      <t> </t>
    </r>
  </si>
  <si>
    <r>
      <t>(b)</t>
    </r>
    <r>
      <rPr>
        <sz val="7"/>
        <color theme="1"/>
        <rFont val="Times New Roman"/>
        <family val="1"/>
      </rPr>
      <t xml:space="preserve">   </t>
    </r>
    <r>
      <rPr>
        <sz val="12"/>
        <color theme="1"/>
        <rFont val="Aptos"/>
        <family val="2"/>
      </rPr>
      <t xml:space="preserve">Include smart thermostat information including EnergyStar ID, make, model and number of total stats. </t>
    </r>
  </si>
  <si>
    <t xml:space="preserve">         If compatible with equipment, Program Ally must install a smart thermostat provided within the incentive. </t>
  </si>
  <si>
    <t xml:space="preserve">         Multifamily program staff can assist with procurement, if needed.</t>
  </si>
  <si>
    <t>MULTIFAMILY INITIATIVE</t>
  </si>
  <si>
    <t>Customer Application</t>
  </si>
  <si>
    <t>AMEREN ILLINOIS ENERGY EFFICIENCY PROGRAM TERMS AND CONDITIONS</t>
  </si>
  <si>
    <r>
      <t xml:space="preserve">
</t>
    </r>
    <r>
      <rPr>
        <b/>
        <sz val="8"/>
        <color theme="1"/>
        <rFont val="Calibri"/>
        <family val="2"/>
        <scheme val="minor"/>
      </rPr>
      <t>1. Definitions</t>
    </r>
    <r>
      <rPr>
        <sz val="8"/>
        <color theme="1"/>
        <rFont val="Calibri"/>
        <family val="2"/>
        <scheme val="minor"/>
      </rPr>
      <t xml:space="preserve">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t>
    </r>
    <r>
      <rPr>
        <b/>
        <sz val="8"/>
        <color theme="1"/>
        <rFont val="Calibri"/>
        <family val="2"/>
        <scheme val="minor"/>
      </rPr>
      <t>a) “Ameren Illinois”</t>
    </r>
    <r>
      <rPr>
        <sz val="8"/>
        <color theme="1"/>
        <rFont val="Calibri"/>
        <family val="2"/>
        <scheme val="minor"/>
      </rPr>
      <t xml:space="preserve"> shall mean Ameren Illinois Company d/b/a Ameren Illinois. </t>
    </r>
    <r>
      <rPr>
        <b/>
        <sz val="8"/>
        <color theme="1"/>
        <rFont val="Calibri"/>
        <family val="2"/>
        <scheme val="minor"/>
      </rPr>
      <t>b) “Prime Implementer”</t>
    </r>
    <r>
      <rPr>
        <sz val="8"/>
        <color theme="1"/>
        <rFont val="Calibri"/>
        <family val="2"/>
        <scheme val="minor"/>
      </rPr>
      <t xml:space="preserve"> shall mean Leidos Engineering, LLC that has been selected by Ameren Illinois to administer and oversee the Ameren Illinois Energy Efficiency Program.  </t>
    </r>
    <r>
      <rPr>
        <b/>
        <sz val="8"/>
        <color theme="1"/>
        <rFont val="Calibri"/>
        <family val="2"/>
        <scheme val="minor"/>
      </rPr>
      <t xml:space="preserve">c) “Program Ally” </t>
    </r>
    <r>
      <rPr>
        <sz val="8"/>
        <color theme="1"/>
        <rFont val="Calibri"/>
        <family val="2"/>
        <scheme val="minor"/>
      </rPr>
      <t xml:space="preserve">shall mean contractors/ allies who have met the minimum qualifications established by Ameren Illinois and the Prime Implementer and are allowed to offer program incentives. </t>
    </r>
    <r>
      <rPr>
        <b/>
        <sz val="8"/>
        <color theme="1"/>
        <rFont val="Calibri"/>
        <family val="2"/>
        <scheme val="minor"/>
      </rPr>
      <t>d) “Application”</t>
    </r>
    <r>
      <rPr>
        <sz val="8"/>
        <color theme="1"/>
        <rFont val="Calibri"/>
        <family val="2"/>
        <scheme val="minor"/>
      </rPr>
      <t xml:space="preserve"> shall mean the Customer or Program Ally completed document used to apply for cash incentives or used for any other appropriate application-specific documentation. </t>
    </r>
    <r>
      <rPr>
        <b/>
        <sz val="8"/>
        <color theme="1"/>
        <rFont val="Calibri"/>
        <family val="2"/>
        <scheme val="minor"/>
      </rPr>
      <t>e) “Customer”</t>
    </r>
    <r>
      <rPr>
        <sz val="8"/>
        <color theme="1"/>
        <rFont val="Calibri"/>
        <family val="2"/>
        <scheme val="minor"/>
      </rPr>
      <t xml:space="preserve"> shall mean an Eligible Customer who has submitted an Application for incentive money using their Ameren Illinois account number. </t>
    </r>
    <r>
      <rPr>
        <b/>
        <sz val="8"/>
        <color theme="1"/>
        <rFont val="Calibri"/>
        <family val="2"/>
        <scheme val="minor"/>
      </rPr>
      <t>f) “Eligible Customer”</t>
    </r>
    <r>
      <rPr>
        <sz val="8"/>
        <color theme="1"/>
        <rFont val="Calibri"/>
        <family val="2"/>
        <scheme val="minor"/>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t>
    </r>
    <r>
      <rPr>
        <b/>
        <sz val="8"/>
        <color theme="1"/>
        <rFont val="Calibri"/>
        <family val="2"/>
        <scheme val="minor"/>
      </rPr>
      <t xml:space="preserve"> g) “Program”</t>
    </r>
    <r>
      <rPr>
        <sz val="8"/>
        <color theme="1"/>
        <rFont val="Calibri"/>
        <family val="2"/>
        <scheme val="minor"/>
      </rPr>
      <t xml:space="preserve"> shall mean the Ameren Illinois Energy Efficiency Program and the plan or measure that is the subject of an Application. </t>
    </r>
    <r>
      <rPr>
        <b/>
        <sz val="8"/>
        <color theme="1"/>
        <rFont val="Calibri"/>
        <family val="2"/>
        <scheme val="minor"/>
      </rPr>
      <t>h) “Program Manager”</t>
    </r>
    <r>
      <rPr>
        <sz val="8"/>
        <color theme="1"/>
        <rFont val="Calibri"/>
        <family val="2"/>
        <scheme val="minor"/>
      </rPr>
      <t xml:space="preserve"> shall mean the Prime Implementer designee in charge of the Program.</t>
    </r>
    <r>
      <rPr>
        <b/>
        <sz val="8"/>
        <color theme="1"/>
        <rFont val="Calibri"/>
        <family val="2"/>
        <scheme val="minor"/>
      </rPr>
      <t xml:space="preserve"> i) “Pre-approval”</t>
    </r>
    <r>
      <rPr>
        <sz val="8"/>
        <color theme="1"/>
        <rFont val="Calibri"/>
        <family val="2"/>
        <scheme val="minor"/>
      </rPr>
      <t>, when required,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r>
  </si>
  <si>
    <r>
      <rPr>
        <b/>
        <sz val="8"/>
        <color theme="1"/>
        <rFont val="Calibri"/>
        <family val="2"/>
        <scheme val="minor"/>
      </rPr>
      <t>2. General</t>
    </r>
    <r>
      <rPr>
        <sz val="8"/>
        <color theme="1"/>
        <rFont val="Calibri"/>
        <family val="2"/>
        <scheme val="minor"/>
      </rPr>
      <t xml:space="preserve"> – These Terms and Conditions shall apply to this Agreement.</t>
    </r>
  </si>
  <si>
    <r>
      <rPr>
        <b/>
        <sz val="8"/>
        <color theme="1"/>
        <rFont val="Calibri"/>
        <family val="2"/>
        <scheme val="minor"/>
      </rPr>
      <t>3. Independent Contractor</t>
    </r>
    <r>
      <rPr>
        <sz val="8"/>
        <color theme="1"/>
        <rFont val="Calibri"/>
        <family val="2"/>
        <scheme val="minor"/>
      </rPr>
      <t xml:space="preserve"> – Customer acknowledges that a listing in the Program Ally database does not constitute any endorsement of the Program Ally by Ameren Illinois. Program Ally is an independent contractor participating in the Program and not an employee of, or under contract to, Ameren Illinois or the Prime Implementer. Program Ally is not authorized to assume or create any obligation or liabilities, express or implied, on behalf of or in the name of Ameren Illinois or the Prime Implementer. </t>
    </r>
  </si>
  <si>
    <r>
      <rPr>
        <b/>
        <sz val="8"/>
        <color theme="1"/>
        <rFont val="Calibri"/>
        <family val="2"/>
        <scheme val="minor"/>
      </rPr>
      <t>4. Pre and Post Installation Verification</t>
    </r>
    <r>
      <rPr>
        <sz val="8"/>
        <color theme="1"/>
        <rFont val="Calibri"/>
        <family val="2"/>
        <scheme val="minor"/>
      </rPr>
      <t xml:space="preserve"> – Ameren Illinois or the Prime Implementer is not obligated to make any incentive payment until it has performed a satisfactory post-installation verification. This provision may be waived at the sole discretion of Ameren Illinois or the Prime Implementer. Inspections conducted are solely for the purpose of determining Program compliance and are not safety or building code inspections.</t>
    </r>
  </si>
  <si>
    <r>
      <rPr>
        <b/>
        <sz val="8"/>
        <color theme="1"/>
        <rFont val="Calibri"/>
        <family val="2"/>
        <scheme val="minor"/>
      </rPr>
      <t>5. Incentive Payments/Limits</t>
    </r>
    <r>
      <rPr>
        <sz val="8"/>
        <color theme="1"/>
        <rFont val="Calibri"/>
        <family val="2"/>
        <scheme val="minor"/>
      </rPr>
      <t xml:space="preserve">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the Customer selected Program Ally are responsible for ensuring the Application is accurate and equipment meets eligibility requirements in order to receive the Pre-approval incentive payment. Incentive payments will be issued to Program Ally. The Program Ally shall inform Customer of Program financial incentives and shall include a discount to the Customer in the amount of the incentive, labeled on Customer’s invoice as “Ameren Illinois Energy Efficiency Program Incentive.”</t>
    </r>
  </si>
  <si>
    <r>
      <rPr>
        <b/>
        <sz val="8"/>
        <color theme="1"/>
        <rFont val="Calibri"/>
        <family val="2"/>
        <scheme val="minor"/>
      </rPr>
      <t>6. Warranty</t>
    </r>
    <r>
      <rPr>
        <sz val="8"/>
        <color theme="1"/>
        <rFont val="Calibri"/>
        <family val="2"/>
        <scheme val="minor"/>
      </rPr>
      <t xml:space="preserve"> – Ameren Illinois and the Prime Implementer do not warranty craftsmanship and do not make any representations or warranties of any kind regarding the work to be performed by the Program Ally.  The Program Ally is required by the Program to provide Customer with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 by the Program Ally.  </t>
    </r>
  </si>
  <si>
    <r>
      <rPr>
        <b/>
        <sz val="8"/>
        <color theme="1"/>
        <rFont val="Calibri"/>
        <family val="2"/>
        <scheme val="minor"/>
      </rPr>
      <t>7. Indemnification</t>
    </r>
    <r>
      <rPr>
        <sz val="8"/>
        <color theme="1"/>
        <rFont val="Calibri"/>
        <family val="2"/>
        <scheme val="minor"/>
      </rPr>
      <t xml:space="preserve"> – Customer agrees to protect, indemnify, defend and hold harmless Ameren Illinois, the Prime Implementer, and their respective affiliates, subsidiaries, parent companies, officers, directors, agents, subcontractors, and employees (collectively the “Indemnified Parties”), against all losses, damages, expenses, fees, costs and liability arising from any program, design, consulting, measures, product, system, equipment, pre-existing conditions (health or safety) or appliance.  Customer agrees that such obligations under this section shall survive any expiration or termination of this Agreement and shall not be limited to any remunerations herein of required insurance coverage.  To the maximum extent permitted by law, the Customer agrees to limit the Indemnified Parties’ liability to the Customer for any reason to the total amount of incentive payments identified in this Agreement.  This limitation shall apply regardless of the cause of action or legal theory pled or asserted.  </t>
    </r>
  </si>
  <si>
    <r>
      <rPr>
        <b/>
        <sz val="8"/>
        <color theme="1"/>
        <rFont val="Calibri"/>
        <family val="2"/>
        <scheme val="minor"/>
      </rPr>
      <t>8. Changes In/Cancellation of the Program</t>
    </r>
    <r>
      <rPr>
        <sz val="8"/>
        <color theme="1"/>
        <rFont val="Calibri"/>
        <family val="2"/>
        <scheme val="minor"/>
      </rPr>
      <t xml:space="preserve"> – a) Ameren Illinois and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Pre-approval. c) Cash incentives under the Ameren Illinois Program are offered on a first-come, first-served basis and are subject to project and Customer eligibility, and the availability of funds.</t>
    </r>
  </si>
  <si>
    <r>
      <rPr>
        <b/>
        <sz val="8"/>
        <color theme="1"/>
        <rFont val="Calibri"/>
        <family val="2"/>
        <scheme val="minor"/>
      </rPr>
      <t>9. Miscellaneous</t>
    </r>
    <r>
      <rPr>
        <sz val="8"/>
        <color theme="1"/>
        <rFont val="Calibri"/>
        <family val="2"/>
        <scheme val="minor"/>
      </rPr>
      <t xml:space="preserve"> – Ameren Illinois and the Prime Implementer reserve the right to make changes to the Program, program incentives, rules, guidelines, and these Terms and Conditions upon written notice to the Customer. These Terms and Conditions shall be governed by Illinois law.</t>
    </r>
  </si>
  <si>
    <t>General Inquiries: Ameren Illinois Energy Efficiency Program • 300 Liberty St, 4th Floor, Peoria, IL 61602 
Toll-free: 1.866.838.6918 • AmerenIllinoisSavings.com</t>
  </si>
  <si>
    <t>1. Definitions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a) “Ameren Illinois” shall mean Ameren Illinois Company.  b) “Prime Implementer” shall mean Leidos Engineering, LLC that has been selected by Ameren Illinois to administer and oversee the Ameren Illinois Energy Efficiency Program.  c) “Program Ally” shall mean contractors/ allies who have met the minimum qualifications established by Ameren Illinois and the Prime Implementer and are allowed to offer program incentives and perform services associated with the Program.  d) “Application” shall  mean the Customer or Program Ally completed document used to apply for cash incentives or used for any other appropriate application-specific documentation. e) “Customer” shall mean an Eligible Customer who has submitted an Application for incentive money using their Ameren Illinois account number. f) “Eligible Customer”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 g) “Program” shall mean the Ameren Illinois Energy Efficiency Program and the plan or measure that is the subject of an Application. h) “Program Manager” shall mean the Prime Implementer designee in charge of the Program. i) “Pre-approval”,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</si>
  <si>
    <t>2. General – Program Ally shall abide by these Terms and Conditions and by all local, state and federal guidelines, applicable laws, building codes, regulations and licensing requirements; and perform work in accordance with customary installation standards, and/or according to manufacturer specifications.</t>
  </si>
  <si>
    <t>3. Procedures &amp; Reporting – Program Ally shall follow Program procedures of; a) verifying eligibility of Customer and work to be performed; b) reserving funds from Program in advance of the project commencing by submitting a reservation form and/or Application supplied by the Program for work performed with all required documentation. Program Ally agrees to timely provide all documentation associated with specified projects for quality assurance. Program Ally must provide necessary supporting documentation of services rendered including invoices and site assessment reports as requested.</t>
  </si>
  <si>
    <t>4. Independent Contractor – Listing in the Program Ally database does not constitute any endorsement of the Program Ally by Ameren Illinois or the Prime Implementer. Program Ally is an independent contractor participating in the Program and not an employee of, or under contract to, Ameren Illinois, the Prime Implementer or Program staff and authorized Ameren Representatives. Program Ally is not authorized to assume or create any obligation or liabilities, express or implied, on behalf of or in the name of Ameren Illinois, the Prime Implementer or Program staff and authorized Ameren Representatives. Program Ally shall properly represent this to the Customer.  Failure to do so shall be considered a breach of the terms of this Agreement.</t>
  </si>
  <si>
    <t>5. Warranty of Work – Program Ally shall provide the Customer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t>
  </si>
  <si>
    <t>6. Quality Assurance – Program Ally will maintain effective procedures for quality assurance as for resolution of Customer complaints or disputes and for response to Customer emergencies. Program Ally agrees to make its quality assurance procedures available to the Program for review upon request. Only trained and skilled personnel of Program Ally shall supervise any project performed under the Program. All work is subject to quality assurance and verification inspections by Program before incentive payments are paid.   The Program Manager is the sole authority in determining that the work is complete and eligible for payment. If the applicable Program Manager determines the Program Ally’s work is not up to Program standards, upon request from the Program representative, Program Ally shall make reasonable repairs or corrections to bring such work up to Program standards at no additional cost to the Customer. Program Manager shall have sole authority in determining the necessary remedies to correct faulty work.</t>
  </si>
  <si>
    <t>7. Pre and Post Installation Verification – Ameren Illinois and the Prime Implementer are not obligated to make any incentive payment until it has performed a satisfactory post-installation verification and received all relevant documentation. This provision may be waived at the sole discretion of Ameren Illinois or the Prime Implementer. Inspections conducted are solely for the purpose of determining Program compliance and are not safety or building code inspections.</t>
  </si>
  <si>
    <t>8. Incentive Payments/Limits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Program Ally are responsible for ensuring the Application is accurate and equipment meets eligibility requirements in order to receive the Pre-approval notification. The Program Ally shall inform Customer of Program financial incentives, and shall include a discount to the Customer in the amount of the incentive, labeled on Customer’s invoice as “Ameren Illinois Energy Efficiency Program Incentive.” Any incentive payments not credited toward the Customer’s invoice may require the issuance of  a 1099 to the Program Ally.</t>
  </si>
  <si>
    <t xml:space="preserve">9. Program Measures/Product – Program Ally is solely responsible for any measures/product, if any, in its possession that are provided by the Program for installation.  Program Ally agrees to return or pay for the measures or products upon request from the Prime Implementer or when it ceases to function as a Program Ally for the Program. </t>
  </si>
  <si>
    <t>10. Insurance, License and Certification – Program Ally shall provide proof of the necessary insurance coverages and its Illinois Commerce Commission (ICC) Certified Installer status.  Program Ally must also provide a list of all Building Performance Institute (BPI) certified employees, specifying the current BPI certifications held by each employee.  Program Ally must have a valid contractor’s license to perform work under the Program.</t>
  </si>
  <si>
    <t>11. Safety – Program Ally shall comply with all federal, state and local laws and regulations pertaining to health, safety, sanitary facilities and waste disposal.  Program Ally shall meet all requirements of the Occupational Safety and Health Act of 1970 (OSHA) including all amendments.  Additionally, the Program Ally is responsible to comply with any Program requirements.</t>
  </si>
  <si>
    <t>12. Indemnification – Program Ally hereby releases and shall indemnify, hold harmless, and defend Ameren Illinois, the Prime Implementer, and their respective affiliates, subsidiaries, parent companies, officers, directors, agents, subcontractors, and employees (collectively, “Indemnified Parties”) from any and all claims, losses, harms, costs, liabilities, damages, and expenses (including attorney’s fees) of any nature whatsoever arising directly or indirectly out of or in connection within any dispute or legal suit arising from work related to the Program unless the claims or suits are caused solely by the action or inaction of the Indemnified Parties.  In no event shall any of the Indemnified Parties be liable for any punitive, exemplary, special, indirect, incidental or consequential damages (including but not limited to, lost profits, lost business opportunities, loss of use or equipment down time, and loss of or corruption to data) arising out of or relating to the Program, regardless of legal theory under which such damages are sought.</t>
  </si>
  <si>
    <t xml:space="preserve">13. Limitation of Liability – Ameren Illinois and the Prime Implementer’s total liability to Program Ally under these Terms and Conditions shall be limited to payment of the amount of the incentive payments due to the Program Ally as authorized in the Pre-approval.   </t>
  </si>
  <si>
    <t>14. Changes In/Cancellation of the Program – a) Ameren Illinois and/or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the Pre-approval. c) Cash incentives under the Ameren Illinois Program are offered on a first-come, first-served basis and are subject to project and Customer eligibility, and the availability of funds.</t>
  </si>
  <si>
    <t xml:space="preserve">15. Violation of the Agreement – Suspected violations of any provision of this Agreement will be reviewed and addressed as appropriate.  When a violation of the Agreement has been identified, it may constitute a breach of the Agreement resulting in disciplinary action, including suspension or termination from the work under the Program.  </t>
  </si>
  <si>
    <t>16. Termination - Participation in the Program is voluntary and may be terminated by either party at any time, with or without cause for any reason without penalty.</t>
  </si>
  <si>
    <t>17. Miscellaneous – Ameren Illinois and the Prime Implementer reserve the right to make changes to the Program, program incentives, rules, guidelines, and these Terms and Conditions upon written notice to the Program Ally. These Terms and Conditions shall be governed by Illinois law.</t>
  </si>
  <si>
    <t>Initial release of PY25</t>
  </si>
  <si>
    <t>Added Health and Safety</t>
  </si>
  <si>
    <t>Adjusted Health and Safety cap, added conditional formatting to health and safety total</t>
  </si>
  <si>
    <t>Adjusted Health and Safety cap to just 50% of project cost</t>
  </si>
  <si>
    <t xml:space="preserve">Health and Safety costs should not exceed 50% of the total project cost. </t>
  </si>
  <si>
    <t>Added $1000 Cold Climate Bonus for Ducted ASHP</t>
  </si>
  <si>
    <t>Cold Climate Heat Pump Surcharge</t>
  </si>
  <si>
    <t>Cold Climate Heat Pump Surcharge (Ducted) - AHRI Certified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</si>
</sst>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4" formatCode="_(&quot;$&quot;* #,##0.00_);_(&quot;$&quot;* \(#,##0.00\);_(&quot;$&quot;* &quot;-&quot;??_);_(@_)"/>
    <numFmt numFmtId="164" formatCode="00000"/>
    <numFmt numFmtId="165" formatCode="[&lt;=9999999]###\-####;\(###\)\ ###\-####"/>
    <numFmt numFmtId="166" formatCode="00000\-00000"/>
    <numFmt numFmtId="167" formatCode="&quot;$&quot;#,##0.00"/>
    <numFmt numFmtId="168" formatCode="0.0"/>
    <numFmt numFmtId="169" formatCode="m/d/yy;@"/>
    <numFmt numFmtId="170" formatCode="mm/dd/yy;@"/>
  </numFmts>
  <fonts count="4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8"/>
      <color theme="1"/>
      <name val="Calibri"/>
      <family val="2"/>
      <scheme val="minor"/>
    </font>
    <font>
      <b/>
      <sz val="16"/>
      <color theme="1"/>
      <name val="Calibri"/>
      <family val="2"/>
      <scheme val="minor"/>
    </font>
    <font>
      <b/>
      <sz val="10"/>
      <color theme="1"/>
      <name val="Calibri"/>
      <family val="2"/>
      <scheme val="minor"/>
    </font>
    <font>
      <b/>
      <sz val="12"/>
      <color theme="0"/>
      <name val="Calibri"/>
      <family val="2"/>
      <scheme val="minor"/>
    </font>
    <font>
      <b/>
      <sz val="10"/>
      <color rgb="FF0070C0"/>
      <name val="Calibri"/>
      <family val="2"/>
      <scheme val="minor"/>
    </font>
    <font>
      <b/>
      <sz val="12"/>
      <color rgb="FFFFFFFF"/>
      <name val="Calibri"/>
      <family val="2"/>
    </font>
    <font>
      <sz val="10"/>
      <color rgb="FF000000"/>
      <name val="Calibri"/>
      <family val="2"/>
    </font>
    <font>
      <sz val="10"/>
      <color rgb="FF000000"/>
      <name val="Wingdings"/>
      <charset val="2"/>
    </font>
    <font>
      <i/>
      <sz val="10"/>
      <color rgb="FF000000"/>
      <name val="Calibri"/>
      <family val="2"/>
    </font>
    <font>
      <i/>
      <sz val="11"/>
      <color theme="1"/>
      <name val="Calibri"/>
      <family val="2"/>
      <scheme val="minor"/>
    </font>
    <font>
      <sz val="11"/>
      <name val="Calibri"/>
      <family val="2"/>
      <scheme val="minor"/>
    </font>
    <font>
      <b/>
      <sz val="11"/>
      <color theme="9" tint="-0.499984740745262"/>
      <name val="Calibri"/>
      <family val="2"/>
      <scheme val="minor"/>
    </font>
    <font>
      <sz val="10"/>
      <color rgb="FF000000"/>
      <name val="Calibri"/>
      <family val="2"/>
      <charset val="2"/>
    </font>
    <font>
      <b/>
      <sz val="12"/>
      <color theme="1"/>
      <name val="Calibri"/>
      <family val="2"/>
      <scheme val="minor"/>
    </font>
    <font>
      <b/>
      <u/>
      <sz val="11"/>
      <color theme="1"/>
      <name val="Calibri"/>
      <family val="2"/>
      <scheme val="minor"/>
    </font>
    <font>
      <b/>
      <sz val="12"/>
      <name val="Calibri"/>
      <family val="2"/>
      <scheme val="minor"/>
    </font>
    <font>
      <sz val="12"/>
      <color theme="1"/>
      <name val="Calibri"/>
      <family val="2"/>
      <scheme val="minor"/>
    </font>
    <font>
      <b/>
      <sz val="18"/>
      <color theme="1"/>
      <name val="Arial"/>
      <family val="2"/>
    </font>
    <font>
      <b/>
      <sz val="16"/>
      <color theme="1"/>
      <name val="Arial"/>
      <family val="2"/>
    </font>
    <font>
      <b/>
      <sz val="14"/>
      <color theme="1"/>
      <name val="Calibri"/>
      <family val="2"/>
      <scheme val="minor"/>
    </font>
    <font>
      <sz val="8"/>
      <color theme="1"/>
      <name val="Calibri"/>
      <family val="2"/>
      <scheme val="minor"/>
    </font>
    <font>
      <sz val="8"/>
      <color theme="0"/>
      <name val="Calibri"/>
      <family val="2"/>
      <scheme val="minor"/>
    </font>
    <font>
      <b/>
      <i/>
      <sz val="10"/>
      <color theme="1"/>
      <name val="Calibri"/>
      <family val="2"/>
      <scheme val="minor"/>
    </font>
    <font>
      <sz val="11"/>
      <color theme="1" tint="0.34998626667073579"/>
      <name val="Univers Condensed"/>
      <family val="2"/>
    </font>
    <font>
      <b/>
      <sz val="11"/>
      <color theme="1" tint="0.34998626667073579"/>
      <name val="Univers Condensed"/>
      <family val="2"/>
    </font>
    <font>
      <sz val="9"/>
      <color theme="1" tint="0.34998626667073579"/>
      <name val="Univers Condensed"/>
      <family val="2"/>
    </font>
    <font>
      <sz val="10"/>
      <color theme="1"/>
      <name val="Univers Condensed"/>
      <family val="2"/>
    </font>
    <font>
      <sz val="12"/>
      <color theme="1"/>
      <name val="Aptos"/>
      <family val="2"/>
    </font>
    <font>
      <b/>
      <sz val="12"/>
      <color theme="1"/>
      <name val="Aptos"/>
      <family val="2"/>
    </font>
    <font>
      <sz val="8"/>
      <color theme="1"/>
      <name val="Aptos"/>
      <family val="2"/>
    </font>
    <font>
      <sz val="7"/>
      <color theme="1"/>
      <name val="Times New Roman"/>
      <family val="1"/>
    </font>
    <font>
      <b/>
      <u/>
      <sz val="12"/>
      <color theme="1"/>
      <name val="Aptos"/>
      <family val="2"/>
    </font>
    <font>
      <u/>
      <sz val="12"/>
      <color theme="1"/>
      <name val="Aptos"/>
      <family val="2"/>
    </font>
    <font>
      <i/>
      <sz val="12"/>
      <color theme="1"/>
      <name val="Aptos"/>
      <family val="2"/>
    </font>
    <font>
      <b/>
      <sz val="8"/>
      <color theme="1"/>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70AD47"/>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439539"/>
        <bgColor indexed="64"/>
      </patternFill>
    </fill>
    <fill>
      <patternFill patternType="solid">
        <fgColor theme="0" tint="-0.14999847407452621"/>
        <bgColor indexed="64"/>
      </patternFill>
    </fill>
    <fill>
      <patternFill patternType="solid">
        <fgColor rgb="FFFFFFCD"/>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rgb="FF439539"/>
      </top>
      <bottom/>
      <diagonal/>
    </border>
    <border>
      <left/>
      <right/>
      <top style="thin">
        <color rgb="FF439539"/>
      </top>
      <bottom/>
      <diagonal/>
    </border>
    <border>
      <left/>
      <right style="medium">
        <color indexed="64"/>
      </right>
      <top style="thin">
        <color rgb="FF439539"/>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rgb="FF439539"/>
      </bottom>
      <diagonal/>
    </border>
    <border>
      <left/>
      <right/>
      <top style="medium">
        <color rgb="FF439539"/>
      </top>
      <bottom/>
      <diagonal/>
    </border>
  </borders>
  <cellStyleXfs count="2">
    <xf numFmtId="0" fontId="0" fillId="0" borderId="0"/>
    <xf numFmtId="44" fontId="1" fillId="0" borderId="0" applyFont="0" applyFill="0" applyBorder="0" applyAlignment="0" applyProtection="0"/>
  </cellStyleXfs>
  <cellXfs count="405">
    <xf numFmtId="0" fontId="0" fillId="0" borderId="0" xfId="0"/>
    <xf numFmtId="0" fontId="4" fillId="0" borderId="0" xfId="0" applyFont="1" applyAlignment="1">
      <alignment vertical="center"/>
    </xf>
    <xf numFmtId="0" fontId="4" fillId="0" borderId="9" xfId="0" applyFont="1" applyBorder="1" applyAlignment="1">
      <alignment horizontal="right" vertical="center"/>
    </xf>
    <xf numFmtId="0" fontId="4" fillId="0" borderId="18" xfId="0" applyFont="1" applyBorder="1" applyAlignment="1">
      <alignment horizontal="right" vertical="center"/>
    </xf>
    <xf numFmtId="164" fontId="4" fillId="0" borderId="16"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2" xfId="0" applyFont="1" applyBorder="1" applyAlignment="1">
      <alignment horizontal="right" vertical="center"/>
    </xf>
    <xf numFmtId="0" fontId="4" fillId="0" borderId="17" xfId="0" applyFont="1" applyBorder="1" applyAlignment="1">
      <alignment horizontal="center" vertical="center"/>
    </xf>
    <xf numFmtId="167" fontId="4" fillId="0" borderId="18" xfId="0" applyNumberFormat="1" applyFont="1" applyBorder="1" applyAlignment="1">
      <alignment horizontal="right" vertical="center"/>
    </xf>
    <xf numFmtId="0" fontId="4" fillId="0" borderId="17" xfId="0" applyFont="1" applyBorder="1" applyAlignment="1">
      <alignment horizontal="left" vertical="center"/>
    </xf>
    <xf numFmtId="0" fontId="7" fillId="0" borderId="18" xfId="0" applyFont="1" applyBorder="1" applyAlignment="1" applyProtection="1">
      <alignment horizontal="center" vertical="center"/>
      <protection locked="0"/>
    </xf>
    <xf numFmtId="0" fontId="4" fillId="0" borderId="17" xfId="0" applyFont="1" applyBorder="1" applyAlignment="1">
      <alignmen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right" vertical="center"/>
    </xf>
    <xf numFmtId="0" fontId="11" fillId="0" borderId="22" xfId="0" applyFont="1" applyBorder="1" applyAlignment="1">
      <alignment horizontal="right" vertical="center"/>
    </xf>
    <xf numFmtId="0" fontId="14" fillId="0" borderId="0" xfId="0" applyFont="1"/>
    <xf numFmtId="0" fontId="0" fillId="0" borderId="29" xfId="0" applyBorder="1"/>
    <xf numFmtId="167" fontId="0" fillId="0" borderId="0" xfId="0" applyNumberFormat="1"/>
    <xf numFmtId="0" fontId="0" fillId="0" borderId="0" xfId="0" applyAlignment="1">
      <alignment horizontal="center" vertical="center"/>
    </xf>
    <xf numFmtId="0" fontId="0" fillId="0" borderId="31" xfId="0" applyBorder="1" applyAlignment="1">
      <alignment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1" fontId="14" fillId="0" borderId="32" xfId="0" applyNumberFormat="1" applyFont="1" applyBorder="1" applyAlignment="1">
      <alignment horizontal="center" vertical="center"/>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1" fontId="0" fillId="0" borderId="32" xfId="0" applyNumberFormat="1" applyBorder="1" applyAlignment="1" applyProtection="1">
      <alignment horizontal="center" vertical="center"/>
      <protection locked="0"/>
    </xf>
    <xf numFmtId="0" fontId="3" fillId="0" borderId="32" xfId="0"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right" vertical="center"/>
    </xf>
    <xf numFmtId="0" fontId="3" fillId="0" borderId="35" xfId="0" applyFont="1" applyBorder="1" applyAlignment="1">
      <alignment horizontal="center" vertical="center"/>
    </xf>
    <xf numFmtId="0" fontId="0" fillId="0" borderId="35" xfId="0" applyBorder="1" applyAlignment="1">
      <alignment horizontal="center" vertical="center"/>
    </xf>
    <xf numFmtId="7" fontId="3" fillId="0" borderId="35" xfId="0" applyNumberFormat="1" applyFont="1" applyBorder="1" applyAlignment="1">
      <alignment horizontal="center" vertical="center"/>
    </xf>
    <xf numFmtId="0" fontId="3" fillId="0" borderId="36" xfId="0" applyFont="1" applyBorder="1" applyAlignment="1">
      <alignment horizontal="center" vertical="center"/>
    </xf>
    <xf numFmtId="49" fontId="0" fillId="0" borderId="4" xfId="0" applyNumberFormat="1" applyBorder="1" applyAlignment="1">
      <alignment horizontal="center" vertical="center"/>
    </xf>
    <xf numFmtId="0" fontId="0" fillId="0" borderId="0" xfId="0" applyAlignment="1">
      <alignment vertical="center"/>
    </xf>
    <xf numFmtId="20"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17" fillId="0" borderId="0" xfId="0" applyFont="1" applyAlignment="1">
      <alignment horizontal="left" vertical="center"/>
    </xf>
    <xf numFmtId="0" fontId="4" fillId="0" borderId="2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18" fillId="5" borderId="38" xfId="0" applyFont="1" applyFill="1" applyBorder="1" applyAlignment="1">
      <alignment horizontal="center" vertical="center" wrapText="1"/>
    </xf>
    <xf numFmtId="0" fontId="20" fillId="5" borderId="39" xfId="0" applyFont="1" applyFill="1" applyBorder="1" applyAlignment="1">
      <alignment horizontal="center" vertical="center" wrapText="1"/>
    </xf>
    <xf numFmtId="0" fontId="20" fillId="5" borderId="39" xfId="0" applyFont="1" applyFill="1" applyBorder="1" applyAlignment="1">
      <alignment horizontal="center" vertical="center"/>
    </xf>
    <xf numFmtId="0" fontId="20" fillId="5" borderId="40" xfId="0" applyFont="1" applyFill="1" applyBorder="1" applyAlignment="1">
      <alignment horizontal="center" vertical="center" wrapText="1"/>
    </xf>
    <xf numFmtId="0" fontId="21" fillId="0" borderId="0" xfId="0" applyFont="1" applyAlignment="1">
      <alignment horizontal="center" wrapText="1"/>
    </xf>
    <xf numFmtId="0" fontId="0" fillId="7" borderId="32" xfId="0" applyFill="1" applyBorder="1" applyAlignment="1">
      <alignment horizontal="left" vertical="center" wrapText="1"/>
    </xf>
    <xf numFmtId="0" fontId="0" fillId="7" borderId="32" xfId="0" applyFill="1" applyBorder="1" applyAlignment="1">
      <alignment horizontal="center" vertical="center"/>
    </xf>
    <xf numFmtId="0" fontId="0" fillId="7" borderId="0" xfId="0" applyFill="1"/>
    <xf numFmtId="8" fontId="0" fillId="7" borderId="32" xfId="0" applyNumberFormat="1" applyFill="1" applyBorder="1" applyAlignment="1">
      <alignment horizontal="center" vertical="center"/>
    </xf>
    <xf numFmtId="6" fontId="0" fillId="7" borderId="32" xfId="0" applyNumberFormat="1" applyFill="1" applyBorder="1" applyAlignment="1">
      <alignment horizontal="center" vertical="center"/>
    </xf>
    <xf numFmtId="0" fontId="15" fillId="7" borderId="32" xfId="0" applyFont="1" applyFill="1" applyBorder="1" applyAlignment="1">
      <alignment horizontal="center" vertical="center"/>
    </xf>
    <xf numFmtId="0" fontId="15" fillId="7" borderId="32" xfId="0" applyFont="1" applyFill="1" applyBorder="1" applyAlignment="1">
      <alignment horizontal="left" vertical="center" wrapText="1"/>
    </xf>
    <xf numFmtId="0" fontId="15" fillId="0" borderId="32" xfId="0" applyFont="1" applyBorder="1" applyAlignment="1">
      <alignment horizontal="left" vertical="center" wrapText="1"/>
    </xf>
    <xf numFmtId="0" fontId="0" fillId="7" borderId="32" xfId="0" applyFill="1" applyBorder="1" applyAlignment="1">
      <alignment horizontal="center" vertical="center" wrapText="1"/>
    </xf>
    <xf numFmtId="0" fontId="15" fillId="0" borderId="32" xfId="0" applyFont="1" applyBorder="1" applyAlignment="1">
      <alignment horizontal="center" vertical="center"/>
    </xf>
    <xf numFmtId="6" fontId="0" fillId="0" borderId="32" xfId="0" applyNumberFormat="1" applyBorder="1" applyAlignment="1">
      <alignment horizontal="center" vertical="center"/>
    </xf>
    <xf numFmtId="0" fontId="3" fillId="0" borderId="0" xfId="0" applyFont="1" applyAlignment="1">
      <alignment vertical="center"/>
    </xf>
    <xf numFmtId="0" fontId="0" fillId="0" borderId="0" xfId="0" applyAlignment="1">
      <alignment horizontal="right" vertical="center"/>
    </xf>
    <xf numFmtId="0" fontId="6" fillId="0" borderId="0" xfId="0" applyFont="1"/>
    <xf numFmtId="0" fontId="24" fillId="0" borderId="0" xfId="0" applyFont="1"/>
    <xf numFmtId="0" fontId="8" fillId="0" borderId="0" xfId="0" applyFont="1"/>
    <xf numFmtId="0" fontId="26" fillId="0" borderId="0" xfId="0" applyFont="1"/>
    <xf numFmtId="0" fontId="4" fillId="0" borderId="32" xfId="0" applyFont="1" applyBorder="1" applyAlignment="1">
      <alignment horizontal="left" vertical="center"/>
    </xf>
    <xf numFmtId="0" fontId="31" fillId="0" borderId="0" xfId="0" applyFont="1"/>
    <xf numFmtId="0" fontId="4" fillId="0" borderId="18" xfId="0" applyFont="1" applyBorder="1" applyAlignment="1">
      <alignment horizontal="left" vertical="center"/>
    </xf>
    <xf numFmtId="0" fontId="11" fillId="0" borderId="4" xfId="0" applyFont="1" applyBorder="1" applyAlignment="1">
      <alignment horizontal="left" vertical="center"/>
    </xf>
    <xf numFmtId="0" fontId="0" fillId="0" borderId="0" xfId="0" applyAlignment="1">
      <alignment horizontal="left" vertical="center"/>
    </xf>
    <xf numFmtId="0" fontId="20" fillId="5" borderId="9" xfId="0" applyFont="1" applyFill="1" applyBorder="1" applyAlignment="1">
      <alignment horizontal="center" vertical="center" wrapText="1"/>
    </xf>
    <xf numFmtId="0" fontId="0" fillId="7" borderId="31" xfId="0" applyFill="1" applyBorder="1" applyAlignment="1">
      <alignment horizontal="left" vertical="center" wrapText="1"/>
    </xf>
    <xf numFmtId="0" fontId="0" fillId="7" borderId="33" xfId="0" applyFill="1" applyBorder="1" applyAlignment="1">
      <alignment horizontal="center" vertical="center" wrapText="1"/>
    </xf>
    <xf numFmtId="0" fontId="0" fillId="0" borderId="31" xfId="0" quotePrefix="1"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vertical="center" wrapText="1"/>
    </xf>
    <xf numFmtId="0" fontId="15" fillId="7" borderId="32" xfId="0" applyFont="1" applyFill="1" applyBorder="1" applyAlignment="1">
      <alignment horizontal="center" vertical="center" wrapText="1"/>
    </xf>
    <xf numFmtId="0" fontId="15" fillId="7" borderId="33"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0" fillId="0" borderId="32" xfId="0" applyBorder="1" applyAlignment="1">
      <alignment vertical="center"/>
    </xf>
    <xf numFmtId="0" fontId="0" fillId="0" borderId="32" xfId="0" applyBorder="1"/>
    <xf numFmtId="0" fontId="0" fillId="7" borderId="44" xfId="0" applyFill="1" applyBorder="1" applyAlignment="1">
      <alignment horizontal="left" vertical="center" wrapText="1"/>
    </xf>
    <xf numFmtId="6" fontId="0" fillId="7" borderId="45" xfId="0" applyNumberFormat="1" applyFill="1" applyBorder="1" applyAlignment="1">
      <alignment horizontal="center" vertical="center"/>
    </xf>
    <xf numFmtId="0" fontId="0" fillId="7" borderId="45" xfId="0" applyFill="1" applyBorder="1" applyAlignment="1">
      <alignment horizontal="center" vertical="center"/>
    </xf>
    <xf numFmtId="0" fontId="0" fillId="7" borderId="45" xfId="0" applyFill="1" applyBorder="1" applyAlignment="1">
      <alignment horizontal="left" vertical="center"/>
    </xf>
    <xf numFmtId="0" fontId="0" fillId="7" borderId="46" xfId="0" applyFill="1" applyBorder="1" applyAlignment="1">
      <alignment horizontal="center" vertical="center"/>
    </xf>
    <xf numFmtId="14" fontId="11" fillId="0" borderId="20" xfId="0" applyNumberFormat="1" applyFont="1" applyBorder="1" applyAlignment="1">
      <alignment vertical="center"/>
    </xf>
    <xf numFmtId="0" fontId="0" fillId="0" borderId="28" xfId="0" applyBorder="1"/>
    <xf numFmtId="170" fontId="11" fillId="0" borderId="20" xfId="0" applyNumberFormat="1" applyFont="1" applyBorder="1" applyAlignment="1" applyProtection="1">
      <alignment horizontal="center" vertical="center"/>
      <protection locked="0"/>
    </xf>
    <xf numFmtId="170" fontId="0" fillId="0" borderId="20" xfId="0" applyNumberFormat="1" applyBorder="1" applyAlignment="1" applyProtection="1">
      <alignment horizontal="center" vertical="center"/>
      <protection locked="0"/>
    </xf>
    <xf numFmtId="170" fontId="11" fillId="0" borderId="23" xfId="0" applyNumberFormat="1"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21" xfId="0" applyFont="1" applyBorder="1" applyAlignment="1">
      <alignment horizontal="left" vertical="center"/>
    </xf>
    <xf numFmtId="0" fontId="7" fillId="0" borderId="53" xfId="0" applyFont="1" applyBorder="1" applyAlignment="1" applyProtection="1">
      <alignment horizontal="center" vertical="center"/>
      <protection locked="0"/>
    </xf>
    <xf numFmtId="0" fontId="0" fillId="0" borderId="0" xfId="0" quotePrefix="1" applyAlignment="1">
      <alignment horizontal="center"/>
    </xf>
    <xf numFmtId="0" fontId="0" fillId="0" borderId="4" xfId="0" applyBorder="1" applyAlignment="1">
      <alignment horizontal="left" vertical="center"/>
    </xf>
    <xf numFmtId="167" fontId="4" fillId="0" borderId="18" xfId="0" quotePrefix="1" applyNumberFormat="1" applyFont="1" applyBorder="1" applyAlignment="1">
      <alignment horizontal="center" vertical="center"/>
    </xf>
    <xf numFmtId="0" fontId="3" fillId="0" borderId="0" xfId="0" applyFont="1" applyAlignment="1">
      <alignment horizontal="center" vertical="center"/>
    </xf>
    <xf numFmtId="7" fontId="3" fillId="0" borderId="0" xfId="0" applyNumberFormat="1" applyFont="1" applyAlignment="1">
      <alignment horizontal="center" vertical="center"/>
    </xf>
    <xf numFmtId="0" fontId="3" fillId="0" borderId="5" xfId="0" applyFont="1" applyBorder="1" applyAlignment="1">
      <alignment horizontal="center" vertical="center"/>
    </xf>
    <xf numFmtId="0" fontId="33" fillId="0" borderId="0" xfId="0" applyFont="1" applyAlignment="1" applyProtection="1">
      <alignment vertical="center"/>
      <protection locked="0"/>
    </xf>
    <xf numFmtId="0" fontId="0" fillId="0" borderId="0" xfId="0" applyProtection="1">
      <protection locked="0"/>
    </xf>
    <xf numFmtId="0" fontId="32" fillId="0" borderId="0" xfId="0" applyFont="1" applyAlignment="1" applyProtection="1">
      <alignment horizontal="left" vertical="center" indent="5"/>
      <protection locked="0"/>
    </xf>
    <xf numFmtId="0" fontId="32" fillId="0" borderId="0" xfId="0" applyFont="1" applyAlignment="1" applyProtection="1">
      <alignment horizontal="left" vertical="center" indent="10"/>
      <protection locked="0"/>
    </xf>
    <xf numFmtId="0" fontId="32" fillId="0" borderId="0" xfId="0" applyFont="1" applyAlignment="1" applyProtection="1">
      <alignment horizontal="left" vertical="center" indent="15"/>
      <protection locked="0"/>
    </xf>
    <xf numFmtId="0" fontId="35" fillId="0" borderId="0" xfId="0" applyFont="1" applyAlignment="1" applyProtection="1">
      <alignment horizontal="left" vertical="center" indent="15"/>
      <protection locked="0"/>
    </xf>
    <xf numFmtId="0" fontId="32" fillId="0" borderId="0" xfId="0" applyFont="1" applyAlignment="1" applyProtection="1">
      <alignment horizontal="left" vertical="center" indent="8"/>
      <protection locked="0"/>
    </xf>
    <xf numFmtId="0" fontId="38" fillId="0" borderId="0" xfId="0" applyFont="1" applyAlignment="1" applyProtection="1">
      <alignment horizontal="left" vertical="center" indent="10"/>
      <protection locked="0"/>
    </xf>
    <xf numFmtId="0" fontId="34" fillId="0" borderId="0" xfId="0" applyFont="1" applyAlignment="1" applyProtection="1">
      <alignment vertical="center"/>
      <protection locked="0"/>
    </xf>
    <xf numFmtId="0" fontId="25" fillId="7" borderId="0" xfId="0" applyFont="1" applyFill="1" applyAlignment="1">
      <alignment vertical="center" wrapText="1"/>
    </xf>
    <xf numFmtId="0" fontId="25" fillId="7" borderId="0" xfId="0" applyFont="1" applyFill="1" applyAlignment="1">
      <alignment vertical="center"/>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25" fillId="7" borderId="0" xfId="0" applyFont="1" applyFill="1" applyAlignment="1">
      <alignment horizontal="left" vertical="top" wrapText="1"/>
    </xf>
    <xf numFmtId="0" fontId="25" fillId="7" borderId="54" xfId="0" applyFont="1" applyFill="1" applyBorder="1" applyAlignment="1">
      <alignment horizontal="center" vertical="center"/>
    </xf>
    <xf numFmtId="0" fontId="25" fillId="7" borderId="55" xfId="0" applyFont="1" applyFill="1" applyBorder="1" applyAlignment="1">
      <alignment horizontal="left" vertical="top" wrapText="1"/>
    </xf>
    <xf numFmtId="0" fontId="18"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xf>
    <xf numFmtId="0" fontId="10" fillId="3" borderId="0" xfId="0" applyFont="1" applyFill="1" applyAlignment="1">
      <alignment horizontal="left" vertical="center"/>
    </xf>
    <xf numFmtId="0" fontId="25" fillId="7" borderId="0" xfId="0" applyFont="1" applyFill="1" applyAlignment="1">
      <alignment horizontal="left" vertical="center"/>
    </xf>
    <xf numFmtId="0" fontId="17" fillId="0" borderId="27" xfId="0" applyFont="1" applyBorder="1" applyAlignment="1">
      <alignment horizontal="left" vertical="center"/>
    </xf>
    <xf numFmtId="0" fontId="11" fillId="0" borderId="28" xfId="0" applyFont="1" applyBorder="1" applyAlignment="1">
      <alignment horizontal="left" vertical="center"/>
    </xf>
    <xf numFmtId="0" fontId="17" fillId="0" borderId="0" xfId="0" applyFont="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15"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14" fontId="11" fillId="0" borderId="15" xfId="0" applyNumberFormat="1" applyFont="1" applyBorder="1" applyAlignment="1" applyProtection="1">
      <alignment horizontal="center" vertical="center"/>
      <protection locked="0"/>
    </xf>
    <xf numFmtId="14" fontId="11" fillId="0" borderId="16" xfId="0" applyNumberFormat="1" applyFont="1" applyBorder="1" applyAlignment="1" applyProtection="1">
      <alignment horizontal="center" vertical="center"/>
      <protection locked="0"/>
    </xf>
    <xf numFmtId="0" fontId="11" fillId="0" borderId="19" xfId="0" applyFont="1" applyBorder="1" applyAlignment="1">
      <alignment horizontal="right" vertical="center"/>
    </xf>
    <xf numFmtId="0" fontId="11" fillId="0" borderId="20" xfId="0" applyFont="1" applyBorder="1" applyAlignment="1">
      <alignment horizontal="right" vertical="center"/>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14" fontId="11" fillId="0" borderId="20" xfId="0" applyNumberFormat="1" applyFont="1" applyBorder="1" applyAlignment="1" applyProtection="1">
      <alignment horizontal="center" vertical="center"/>
      <protection locked="0"/>
    </xf>
    <xf numFmtId="14" fontId="11" fillId="0" borderId="23" xfId="0" applyNumberFormat="1" applyFont="1" applyBorder="1" applyAlignment="1" applyProtection="1">
      <alignment horizontal="center" vertical="center"/>
      <protection locked="0"/>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167" fontId="4" fillId="0" borderId="18" xfId="0" applyNumberFormat="1" applyFont="1" applyBorder="1" applyAlignment="1" applyProtection="1">
      <alignment horizontal="center" vertical="center"/>
      <protection locked="0"/>
    </xf>
    <xf numFmtId="167" fontId="4" fillId="0" borderId="16" xfId="0" applyNumberFormat="1" applyFont="1" applyBorder="1" applyAlignment="1" applyProtection="1">
      <alignment horizontal="center" vertical="center"/>
      <protection locked="0"/>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167" fontId="4" fillId="0" borderId="18" xfId="0" applyNumberFormat="1" applyFont="1" applyBorder="1" applyAlignment="1">
      <alignment horizontal="center" vertical="center"/>
    </xf>
    <xf numFmtId="167" fontId="4" fillId="0" borderId="16" xfId="0" applyNumberFormat="1" applyFont="1" applyBorder="1" applyAlignment="1">
      <alignment horizontal="center"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167" fontId="7" fillId="0" borderId="6" xfId="0" applyNumberFormat="1" applyFont="1" applyBorder="1" applyAlignment="1">
      <alignment horizontal="center" vertical="center"/>
    </xf>
    <xf numFmtId="167" fontId="7" fillId="0" borderId="10"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14" fontId="11" fillId="0" borderId="20" xfId="0" applyNumberFormat="1" applyFont="1" applyBorder="1" applyAlignment="1">
      <alignment horizontal="center"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4" fillId="0" borderId="32" xfId="0" applyFont="1" applyBorder="1" applyAlignment="1">
      <alignment horizontal="center" vertical="center"/>
    </xf>
    <xf numFmtId="0" fontId="4" fillId="0" borderId="52" xfId="0" applyFont="1" applyBorder="1" applyAlignment="1">
      <alignment horizontal="center" vertical="center"/>
    </xf>
    <xf numFmtId="0" fontId="4" fillId="0" borderId="33" xfId="0" applyFont="1" applyBorder="1" applyAlignment="1">
      <alignment horizontal="center" vertical="center"/>
    </xf>
    <xf numFmtId="0" fontId="7" fillId="0" borderId="45"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51" xfId="0" applyFont="1" applyBorder="1" applyAlignment="1">
      <alignment horizontal="left" vertical="center"/>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7" fillId="0" borderId="4" xfId="0" applyFont="1" applyBorder="1" applyAlignment="1">
      <alignment horizontal="left" vertical="center"/>
    </xf>
    <xf numFmtId="0" fontId="4" fillId="0" borderId="1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67" fontId="4" fillId="0" borderId="18" xfId="0" quotePrefix="1" applyNumberFormat="1" applyFont="1" applyBorder="1" applyAlignment="1">
      <alignment horizontal="center"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pplyProtection="1">
      <alignment horizontal="center" vertical="center"/>
      <protection locked="0"/>
    </xf>
    <xf numFmtId="0" fontId="4" fillId="0" borderId="19" xfId="0" applyFont="1" applyBorder="1" applyAlignment="1">
      <alignment horizontal="right" vertical="center"/>
    </xf>
    <xf numFmtId="0" fontId="4" fillId="0" borderId="20" xfId="0" applyFont="1" applyBorder="1" applyAlignment="1">
      <alignment horizontal="right" vertical="center"/>
    </xf>
    <xf numFmtId="165" fontId="4" fillId="0" borderId="20" xfId="0" applyNumberFormat="1" applyFont="1" applyBorder="1" applyAlignment="1" applyProtection="1">
      <alignment horizontal="center" vertical="center"/>
      <protection locked="0"/>
    </xf>
    <xf numFmtId="165" fontId="4" fillId="0" borderId="21" xfId="0" applyNumberFormat="1"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4" fillId="0" borderId="18" xfId="0" applyFont="1" applyBorder="1" applyAlignment="1">
      <alignment horizontal="right" vertical="center"/>
    </xf>
    <xf numFmtId="0" fontId="4" fillId="0" borderId="16" xfId="0" applyFont="1" applyBorder="1" applyAlignment="1" applyProtection="1">
      <alignment horizontal="center" vertical="center"/>
      <protection locked="0"/>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8" xfId="0" applyFont="1" applyBorder="1" applyAlignment="1">
      <alignment horizontal="left" vertical="center"/>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34" xfId="0" applyFont="1" applyBorder="1" applyAlignment="1">
      <alignment horizontal="right" vertical="center"/>
    </xf>
    <xf numFmtId="0" fontId="4" fillId="0" borderId="35" xfId="0" applyFont="1" applyBorder="1" applyAlignment="1">
      <alignment horizontal="right" vertical="center"/>
    </xf>
    <xf numFmtId="0" fontId="4" fillId="0" borderId="35"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lignment horizontal="right" vertical="center"/>
    </xf>
    <xf numFmtId="0" fontId="4" fillId="0" borderId="10" xfId="0" applyFont="1" applyBorder="1" applyAlignment="1" applyProtection="1">
      <alignment horizontal="center" vertical="center"/>
      <protection locked="0"/>
    </xf>
    <xf numFmtId="0" fontId="4" fillId="0" borderId="17" xfId="0" applyFont="1" applyBorder="1" applyAlignment="1">
      <alignment horizontal="right" vertical="center"/>
    </xf>
    <xf numFmtId="166" fontId="4" fillId="0" borderId="18" xfId="0" applyNumberFormat="1" applyFont="1" applyBorder="1" applyAlignment="1" applyProtection="1">
      <alignment horizontal="center" vertical="center"/>
      <protection locked="0"/>
    </xf>
    <xf numFmtId="166" fontId="4" fillId="0" borderId="15" xfId="0" applyNumberFormat="1" applyFont="1" applyBorder="1" applyAlignment="1" applyProtection="1">
      <alignment horizontal="center" vertical="center"/>
      <protection locked="0"/>
    </xf>
    <xf numFmtId="166" fontId="4" fillId="0" borderId="16" xfId="0" applyNumberFormat="1" applyFont="1" applyBorder="1" applyAlignment="1" applyProtection="1">
      <alignment horizontal="center" vertical="center"/>
      <protection locked="0"/>
    </xf>
    <xf numFmtId="165" fontId="4" fillId="0" borderId="15" xfId="0" applyNumberFormat="1" applyFont="1" applyBorder="1" applyAlignment="1" applyProtection="1">
      <alignment horizontal="center" vertical="center"/>
      <protection locked="0"/>
    </xf>
    <xf numFmtId="165" fontId="4" fillId="0" borderId="17" xfId="0" applyNumberFormat="1"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25" fillId="0" borderId="0" xfId="0" applyFont="1" applyAlignment="1">
      <alignment horizontal="left" vertical="top" wrapText="1"/>
    </xf>
    <xf numFmtId="0" fontId="25" fillId="0" borderId="0" xfId="0" applyFont="1"/>
    <xf numFmtId="0" fontId="0" fillId="0" borderId="0" xfId="0"/>
    <xf numFmtId="49" fontId="0" fillId="0" borderId="0" xfId="0" applyNumberFormat="1" applyAlignment="1">
      <alignment horizontal="left" vertical="center"/>
    </xf>
    <xf numFmtId="49" fontId="0" fillId="0" borderId="5" xfId="0" applyNumberFormat="1" applyBorder="1" applyAlignment="1">
      <alignment horizontal="left" vertical="center"/>
    </xf>
    <xf numFmtId="49" fontId="0" fillId="2" borderId="27" xfId="0" applyNumberFormat="1" applyFill="1" applyBorder="1" applyAlignment="1">
      <alignment horizontal="center" vertical="center"/>
    </xf>
    <xf numFmtId="49" fontId="0" fillId="2" borderId="28" xfId="0" applyNumberFormat="1" applyFill="1" applyBorder="1" applyAlignment="1">
      <alignment horizontal="center" vertical="center"/>
    </xf>
    <xf numFmtId="49" fontId="0" fillId="2" borderId="37" xfId="0" applyNumberFormat="1" applyFill="1" applyBorder="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7" xfId="0" applyBorder="1" applyAlignment="1">
      <alignment horizontal="right" vertical="center"/>
    </xf>
    <xf numFmtId="7" fontId="3" fillId="0" borderId="18" xfId="0" applyNumberFormat="1" applyFont="1" applyBorder="1" applyAlignment="1">
      <alignment horizontal="center" vertical="center"/>
    </xf>
    <xf numFmtId="0" fontId="3" fillId="0" borderId="16" xfId="0" applyFont="1" applyBorder="1" applyAlignment="1">
      <alignment horizontal="center" vertical="center"/>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3" fontId="0" fillId="0" borderId="32" xfId="0" applyNumberFormat="1" applyBorder="1" applyAlignment="1" applyProtection="1">
      <alignment horizontal="center" vertical="center"/>
      <protection locked="0"/>
    </xf>
    <xf numFmtId="7" fontId="0" fillId="0" borderId="32" xfId="1" applyNumberFormat="1" applyFont="1" applyBorder="1" applyAlignment="1" applyProtection="1">
      <alignment horizontal="center" vertical="center"/>
      <protection locked="0"/>
    </xf>
    <xf numFmtId="7" fontId="0" fillId="0" borderId="33" xfId="1" applyNumberFormat="1"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3" fontId="14" fillId="0" borderId="32" xfId="0" applyNumberFormat="1" applyFont="1" applyBorder="1" applyAlignment="1">
      <alignment horizontal="center" vertical="center"/>
    </xf>
    <xf numFmtId="7" fontId="14" fillId="0" borderId="32" xfId="1" applyNumberFormat="1" applyFont="1" applyBorder="1" applyAlignment="1" applyProtection="1">
      <alignment horizontal="center" vertical="center"/>
    </xf>
    <xf numFmtId="7" fontId="14" fillId="0" borderId="33" xfId="1" applyNumberFormat="1" applyFont="1" applyBorder="1" applyAlignment="1" applyProtection="1">
      <alignment horizontal="center" vertical="center"/>
    </xf>
    <xf numFmtId="0" fontId="0" fillId="0" borderId="32" xfId="0" applyBorder="1" applyAlignment="1">
      <alignment horizontal="center" vertical="center"/>
    </xf>
    <xf numFmtId="0" fontId="0" fillId="0" borderId="32" xfId="0" applyBorder="1" applyAlignment="1">
      <alignment horizontal="center"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5" fillId="0" borderId="14" xfId="0" applyFont="1" applyBorder="1" applyAlignment="1">
      <alignment horizontal="right" vertical="center"/>
    </xf>
    <xf numFmtId="0" fontId="15" fillId="0" borderId="15" xfId="0" applyFont="1" applyBorder="1" applyAlignment="1">
      <alignment horizontal="right"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right" vertical="center"/>
    </xf>
    <xf numFmtId="0" fontId="15" fillId="0" borderId="16" xfId="0" applyFont="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0" fillId="0" borderId="33" xfId="0" applyBorder="1" applyAlignment="1">
      <alignment horizontal="center" vertic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167" fontId="0" fillId="0" borderId="32" xfId="0" applyNumberFormat="1" applyBorder="1" applyAlignment="1" applyProtection="1">
      <alignment horizontal="center" vertical="center"/>
      <protection locked="0"/>
    </xf>
    <xf numFmtId="167" fontId="0" fillId="0" borderId="33" xfId="0" applyNumberFormat="1" applyBorder="1" applyAlignment="1" applyProtection="1">
      <alignment horizontal="center" vertical="center"/>
      <protection locked="0"/>
    </xf>
    <xf numFmtId="3" fontId="0" fillId="0" borderId="18" xfId="0" applyNumberFormat="1" applyBorder="1" applyAlignment="1">
      <alignment horizontal="right" vertical="center"/>
    </xf>
    <xf numFmtId="3" fontId="0" fillId="0" borderId="15" xfId="0" applyNumberFormat="1" applyBorder="1" applyAlignment="1">
      <alignment horizontal="right" vertical="center"/>
    </xf>
    <xf numFmtId="167" fontId="3" fillId="0" borderId="18" xfId="0" applyNumberFormat="1" applyFont="1" applyBorder="1" applyAlignment="1">
      <alignment horizontal="center" vertical="center"/>
    </xf>
    <xf numFmtId="167" fontId="3" fillId="0" borderId="16" xfId="0" applyNumberFormat="1" applyFont="1" applyBorder="1" applyAlignment="1">
      <alignment horizontal="center" vertical="center"/>
    </xf>
    <xf numFmtId="0" fontId="0" fillId="0" borderId="4" xfId="0" applyBorder="1" applyAlignment="1">
      <alignment horizontal="left" vertical="center"/>
    </xf>
    <xf numFmtId="167" fontId="14" fillId="0" borderId="32" xfId="0" applyNumberFormat="1" applyFont="1" applyBorder="1" applyAlignment="1">
      <alignment horizontal="center" vertical="center"/>
    </xf>
    <xf numFmtId="167" fontId="14" fillId="0" borderId="33" xfId="0" applyNumberFormat="1" applyFont="1" applyBorder="1" applyAlignment="1">
      <alignment horizontal="center"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7" xfId="0" applyFont="1" applyBorder="1" applyAlignment="1">
      <alignment horizontal="center" vertical="center" wrapText="1"/>
    </xf>
    <xf numFmtId="0" fontId="3" fillId="0" borderId="14" xfId="0" applyFont="1" applyBorder="1" applyAlignment="1" applyProtection="1">
      <alignment horizontal="right" vertical="center"/>
      <protection locked="0"/>
    </xf>
    <xf numFmtId="0" fontId="3" fillId="0" borderId="15"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167" fontId="3" fillId="0" borderId="15" xfId="0" applyNumberFormat="1" applyFont="1" applyBorder="1" applyAlignment="1">
      <alignment horizontal="center" vertical="center"/>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32" xfId="0" applyFont="1" applyBorder="1" applyAlignment="1" applyProtection="1">
      <alignment horizontal="left" vertical="top"/>
      <protection locked="0"/>
    </xf>
    <xf numFmtId="0" fontId="4" fillId="0" borderId="33" xfId="0" applyFont="1" applyBorder="1" applyAlignment="1" applyProtection="1">
      <alignment horizontal="left" vertical="top"/>
      <protection locked="0"/>
    </xf>
    <xf numFmtId="0" fontId="4" fillId="0" borderId="45"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9" xfId="0" applyFont="1" applyBorder="1" applyAlignment="1">
      <alignment horizontal="left" vertical="center" wrapTex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10" borderId="14" xfId="0" applyFont="1" applyFill="1" applyBorder="1" applyAlignment="1" applyProtection="1">
      <alignment horizontal="center" vertical="center"/>
      <protection locked="0"/>
    </xf>
    <xf numFmtId="0" fontId="4" fillId="10" borderId="17" xfId="0" applyFont="1" applyFill="1" applyBorder="1" applyAlignment="1" applyProtection="1">
      <alignment horizontal="center" vertical="center"/>
      <protection locked="0"/>
    </xf>
    <xf numFmtId="0" fontId="4" fillId="0" borderId="32" xfId="0" applyFont="1" applyBorder="1" applyAlignment="1" applyProtection="1">
      <alignment horizontal="left" vertical="center" wrapText="1"/>
      <protection locked="0"/>
    </xf>
    <xf numFmtId="167" fontId="4" fillId="7" borderId="32" xfId="0" applyNumberFormat="1" applyFont="1" applyFill="1" applyBorder="1" applyAlignment="1" applyProtection="1">
      <alignment horizontal="center" vertical="center"/>
      <protection locked="0"/>
    </xf>
    <xf numFmtId="167" fontId="4" fillId="7" borderId="33" xfId="0" applyNumberFormat="1" applyFont="1" applyFill="1" applyBorder="1" applyAlignment="1" applyProtection="1">
      <alignment horizontal="center" vertical="center"/>
      <protection locked="0"/>
    </xf>
    <xf numFmtId="0" fontId="7" fillId="10" borderId="14" xfId="0" applyFont="1" applyFill="1" applyBorder="1" applyAlignment="1" applyProtection="1">
      <alignment horizontal="center" vertical="center"/>
      <protection locked="0"/>
    </xf>
    <xf numFmtId="0" fontId="7" fillId="10" borderId="17" xfId="0" applyFont="1" applyFill="1" applyBorder="1" applyAlignment="1" applyProtection="1">
      <alignment horizontal="center" vertical="center"/>
      <protection locked="0"/>
    </xf>
    <xf numFmtId="167" fontId="7" fillId="7" borderId="32" xfId="0" applyNumberFormat="1" applyFont="1" applyFill="1" applyBorder="1" applyAlignment="1" applyProtection="1">
      <alignment horizontal="center" vertical="center"/>
      <protection locked="0"/>
    </xf>
    <xf numFmtId="167" fontId="7" fillId="7" borderId="33" xfId="0" applyNumberFormat="1"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4" fillId="10" borderId="32" xfId="0" applyFont="1" applyFill="1" applyBorder="1" applyAlignment="1" applyProtection="1">
      <alignment horizontal="center" vertical="center"/>
      <protection locked="0"/>
    </xf>
    <xf numFmtId="0" fontId="0" fillId="0" borderId="14" xfId="0" applyBorder="1" applyAlignment="1">
      <alignment horizontal="left"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8" fillId="8" borderId="4" xfId="0" applyFont="1" applyFill="1" applyBorder="1" applyAlignment="1">
      <alignment horizontal="center"/>
    </xf>
    <xf numFmtId="0" fontId="8" fillId="8" borderId="0" xfId="0" applyFont="1" applyFill="1" applyAlignment="1">
      <alignment horizontal="center"/>
    </xf>
    <xf numFmtId="0" fontId="8" fillId="8" borderId="5" xfId="0" applyFont="1" applyFill="1" applyBorder="1" applyAlignment="1">
      <alignment horizontal="center"/>
    </xf>
    <xf numFmtId="0" fontId="3" fillId="9" borderId="14" xfId="0" applyFont="1" applyFill="1" applyBorder="1" applyAlignment="1">
      <alignment horizontal="center"/>
    </xf>
    <xf numFmtId="0" fontId="3" fillId="9" borderId="15" xfId="0" applyFont="1" applyFill="1" applyBorder="1" applyAlignment="1">
      <alignment horizontal="center"/>
    </xf>
    <xf numFmtId="0" fontId="3" fillId="9" borderId="17" xfId="0" applyFont="1" applyFill="1" applyBorder="1" applyAlignment="1">
      <alignment horizontal="center"/>
    </xf>
    <xf numFmtId="0" fontId="3" fillId="9" borderId="18" xfId="0" applyFont="1" applyFill="1" applyBorder="1" applyAlignment="1">
      <alignment horizontal="center"/>
    </xf>
    <xf numFmtId="0" fontId="3" fillId="9" borderId="16" xfId="0" applyFont="1" applyFill="1" applyBorder="1" applyAlignment="1">
      <alignment horizontal="center"/>
    </xf>
    <xf numFmtId="0" fontId="0" fillId="0" borderId="18" xfId="0" applyBorder="1" applyAlignment="1">
      <alignment horizontal="center" vertical="center"/>
    </xf>
    <xf numFmtId="0" fontId="0" fillId="0" borderId="18" xfId="0" applyBorder="1" applyAlignment="1" applyProtection="1">
      <alignment horizontal="right" vertical="center"/>
      <protection locked="0"/>
    </xf>
    <xf numFmtId="0" fontId="0" fillId="0" borderId="15" xfId="0" applyBorder="1" applyAlignment="1" applyProtection="1">
      <alignment horizontal="right" vertical="center"/>
      <protection locked="0"/>
    </xf>
    <xf numFmtId="0" fontId="0" fillId="0" borderId="17" xfId="0" applyBorder="1" applyAlignment="1" applyProtection="1">
      <alignment horizontal="right" vertical="center"/>
      <protection locked="0"/>
    </xf>
    <xf numFmtId="169" fontId="0" fillId="0" borderId="18" xfId="0" applyNumberFormat="1" applyBorder="1" applyAlignment="1">
      <alignment horizontal="center" vertical="center"/>
    </xf>
    <xf numFmtId="169" fontId="0" fillId="0" borderId="15" xfId="0" applyNumberFormat="1" applyBorder="1" applyAlignment="1">
      <alignment horizontal="center" vertical="center"/>
    </xf>
    <xf numFmtId="169" fontId="0" fillId="0" borderId="16" xfId="0" applyNumberFormat="1" applyBorder="1" applyAlignment="1">
      <alignment horizontal="center"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right" vertical="center"/>
    </xf>
    <xf numFmtId="0" fontId="0" fillId="0" borderId="16" xfId="0" applyBorder="1" applyAlignment="1">
      <alignment horizontal="left" vertical="center"/>
    </xf>
    <xf numFmtId="0" fontId="22" fillId="7" borderId="1" xfId="0" applyFont="1" applyFill="1" applyBorder="1" applyAlignment="1">
      <alignment horizontal="left"/>
    </xf>
    <xf numFmtId="0" fontId="22" fillId="7" borderId="2" xfId="0" applyFont="1" applyFill="1" applyBorder="1" applyAlignment="1">
      <alignment horizontal="left"/>
    </xf>
    <xf numFmtId="0" fontId="22" fillId="7" borderId="3" xfId="0" applyFont="1" applyFill="1" applyBorder="1" applyAlignment="1">
      <alignment horizontal="left"/>
    </xf>
    <xf numFmtId="0" fontId="23" fillId="7" borderId="4" xfId="0" applyFont="1" applyFill="1" applyBorder="1" applyAlignment="1">
      <alignment horizontal="left"/>
    </xf>
    <xf numFmtId="0" fontId="23" fillId="7" borderId="0" xfId="0" applyFont="1" applyFill="1" applyAlignment="1">
      <alignment horizontal="left"/>
    </xf>
    <xf numFmtId="0" fontId="23" fillId="7" borderId="5" xfId="0" applyFont="1" applyFill="1" applyBorder="1" applyAlignment="1">
      <alignment horizontal="left"/>
    </xf>
    <xf numFmtId="0" fontId="25" fillId="0" borderId="41" xfId="0" applyFont="1" applyBorder="1" applyAlignment="1">
      <alignment horizontal="left"/>
    </xf>
    <xf numFmtId="0" fontId="25" fillId="0" borderId="42" xfId="0" applyFont="1" applyBorder="1" applyAlignment="1">
      <alignment horizontal="left"/>
    </xf>
    <xf numFmtId="0" fontId="25" fillId="0" borderId="43" xfId="0" applyFont="1" applyBorder="1" applyAlignment="1">
      <alignment horizontal="left"/>
    </xf>
    <xf numFmtId="0" fontId="8" fillId="8" borderId="34" xfId="0" applyFont="1" applyFill="1" applyBorder="1" applyAlignment="1">
      <alignment horizontal="left"/>
    </xf>
    <xf numFmtId="0" fontId="8" fillId="8" borderId="35" xfId="0" applyFont="1" applyFill="1" applyBorder="1" applyAlignment="1">
      <alignment horizontal="left"/>
    </xf>
    <xf numFmtId="0" fontId="8" fillId="8" borderId="36" xfId="0" applyFont="1" applyFill="1" applyBorder="1" applyAlignment="1">
      <alignment horizontal="left"/>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3" fillId="10" borderId="14" xfId="0" applyFont="1" applyFill="1" applyBorder="1" applyAlignment="1">
      <alignment horizontal="left" vertical="center" wrapText="1"/>
    </xf>
    <xf numFmtId="0" fontId="3" fillId="10" borderId="15"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18" fillId="0" borderId="0" xfId="0" applyFont="1" applyAlignment="1">
      <alignment horizontal="center" vertical="center"/>
    </xf>
    <xf numFmtId="0" fontId="3" fillId="0" borderId="28" xfId="0" applyFont="1" applyBorder="1" applyAlignment="1">
      <alignment horizontal="center" vertical="center"/>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26"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10" borderId="11" xfId="0" applyFont="1" applyFill="1" applyBorder="1" applyAlignment="1">
      <alignment horizontal="left" vertical="center" wrapText="1"/>
    </xf>
    <xf numFmtId="0" fontId="3" fillId="10" borderId="12" xfId="0" applyFont="1" applyFill="1" applyBorder="1" applyAlignment="1">
      <alignment horizontal="left" vertical="center" wrapText="1"/>
    </xf>
    <xf numFmtId="0" fontId="3" fillId="10" borderId="13" xfId="0" applyFont="1" applyFill="1" applyBorder="1" applyAlignment="1">
      <alignment horizontal="left" vertical="center" wrapText="1"/>
    </xf>
    <xf numFmtId="0" fontId="14" fillId="0" borderId="0" xfId="0" applyFont="1" applyAlignment="1">
      <alignment horizontal="center"/>
    </xf>
  </cellXfs>
  <cellStyles count="2">
    <cellStyle name="Currency" xfId="1" builtinId="4"/>
    <cellStyle name="Normal" xfId="0" builtinId="0"/>
  </cellStyles>
  <dxfs count="9">
    <dxf>
      <fill>
        <patternFill patternType="none">
          <bgColor auto="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9" tint="-0.499984740745262"/>
      </font>
      <fill>
        <patternFill>
          <bgColor theme="9"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590550</xdr:colOff>
      <xdr:row>0</xdr:row>
      <xdr:rowOff>76200</xdr:rowOff>
    </xdr:from>
    <xdr:to>
      <xdr:col>14</xdr:col>
      <xdr:colOff>438242</xdr:colOff>
      <xdr:row>1</xdr:row>
      <xdr:rowOff>285750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77150" y="76200"/>
          <a:ext cx="1066892" cy="561975"/>
        </a:xfrm>
        <a:prstGeom prst="rect">
          <a:avLst/>
        </a:prstGeom>
      </xdr:spPr>
    </xdr:pic>
    <xdr:clientData/>
  </xdr:twoCellAnchor>
  <xdr:twoCellAnchor editAs="oneCell">
    <xdr:from>
      <xdr:col>11</xdr:col>
      <xdr:colOff>371475</xdr:colOff>
      <xdr:row>48</xdr:row>
      <xdr:rowOff>47625</xdr:rowOff>
    </xdr:from>
    <xdr:to>
      <xdr:col>14</xdr:col>
      <xdr:colOff>408213</xdr:colOff>
      <xdr:row>51</xdr:row>
      <xdr:rowOff>800</xdr:rowOff>
    </xdr:to>
    <xdr:pic>
      <xdr:nvPicPr>
        <xdr:cNvPr id="4" name="Picture 3">
          <a:extLst>
            <a:ext uri="{FF2B5EF4-FFF2-40B4-BE49-F238E27FC236}">
              <a16:creationId xmlns:a16="http://schemas.microsoft.com/office/drawing/2014/main" id="{5B959465-D329-4448-8AE5-2EA93C82BFEC}"/>
            </a:ext>
          </a:extLst>
        </xdr:cNvPr>
        <xdr:cNvPicPr>
          <a:picLocks noChangeAspect="1"/>
        </xdr:cNvPicPr>
      </xdr:nvPicPr>
      <xdr:blipFill>
        <a:blip xmlns:r="http://schemas.openxmlformats.org/officeDocument/2006/relationships" r:embed="rId2"/>
        <a:stretch>
          <a:fillRect/>
        </a:stretch>
      </xdr:blipFill>
      <xdr:spPr>
        <a:xfrm>
          <a:off x="6848475" y="11610975"/>
          <a:ext cx="1865538" cy="438950"/>
        </a:xfrm>
        <a:prstGeom prst="rect">
          <a:avLst/>
        </a:prstGeom>
      </xdr:spPr>
    </xdr:pic>
    <xdr:clientData/>
  </xdr:twoCellAnchor>
  <xdr:oneCellAnchor>
    <xdr:from>
      <xdr:col>11</xdr:col>
      <xdr:colOff>371475</xdr:colOff>
      <xdr:row>64</xdr:row>
      <xdr:rowOff>47625</xdr:rowOff>
    </xdr:from>
    <xdr:ext cx="1865538" cy="515150"/>
    <xdr:pic>
      <xdr:nvPicPr>
        <xdr:cNvPr id="5" name="Picture 4">
          <a:extLst>
            <a:ext uri="{FF2B5EF4-FFF2-40B4-BE49-F238E27FC236}">
              <a16:creationId xmlns:a16="http://schemas.microsoft.com/office/drawing/2014/main" id="{118717FB-9AF2-42A9-88FF-EE9725239C42}"/>
            </a:ext>
          </a:extLst>
        </xdr:cNvPr>
        <xdr:cNvPicPr>
          <a:picLocks noChangeAspect="1"/>
        </xdr:cNvPicPr>
      </xdr:nvPicPr>
      <xdr:blipFill>
        <a:blip xmlns:r="http://schemas.openxmlformats.org/officeDocument/2006/relationships" r:embed="rId2"/>
        <a:stretch>
          <a:fillRect/>
        </a:stretch>
      </xdr:blipFill>
      <xdr:spPr>
        <a:xfrm>
          <a:off x="6848475" y="10639425"/>
          <a:ext cx="1865538" cy="5151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16</xdr:col>
      <xdr:colOff>183695</xdr:colOff>
      <xdr:row>0</xdr:row>
      <xdr:rowOff>63281</xdr:rowOff>
    </xdr:from>
    <xdr:ext cx="805954" cy="413054"/>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8245" y="63281"/>
          <a:ext cx="805954" cy="41305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28575</xdr:colOff>
          <xdr:row>4</xdr:row>
          <xdr:rowOff>57150</xdr:rowOff>
        </xdr:from>
        <xdr:to>
          <xdr:col>6</xdr:col>
          <xdr:colOff>19050</xdr:colOff>
          <xdr:row>9</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sidential\PY21\MF\PY2021%20MF%20PH%20Workscope%20(Re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sidential\PY22\MF\PY22%20MF%20BE%20Workscope%20(Re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Participation Form"/>
      <sheetName val="Landlord Consent Form"/>
      <sheetName val="Terms and Conditions"/>
      <sheetName val="Application Summary"/>
      <sheetName val="Lists"/>
      <sheetName val="Building Envelope Unit Details"/>
      <sheetName val="Combustion Safety Form"/>
      <sheetName val="DHP Unit Details"/>
      <sheetName val="Window AC Unit Details"/>
      <sheetName val="EFI Order Form"/>
      <sheetName val="Manager Interview Form"/>
    </sheetNames>
    <sheetDataSet>
      <sheetData sheetId="0" refreshError="1"/>
      <sheetData sheetId="1" refreshError="1"/>
      <sheetData sheetId="2" refreshError="1"/>
      <sheetData sheetId="3"/>
      <sheetData sheetId="4">
        <row r="18">
          <cell r="B18" t="str">
            <v>Heat Pump</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 Workscope"/>
      <sheetName val="Building Envelope Unit Details"/>
      <sheetName val="Combustion Safety Form"/>
      <sheetName val="Health &amp; Safety Costs"/>
      <sheetName val="Health &amp; Safety - PY22 Pricing"/>
      <sheetName val="Lists"/>
    </sheetNames>
    <sheetDataSet>
      <sheetData sheetId="0"/>
      <sheetData sheetId="1"/>
      <sheetData sheetId="2"/>
      <sheetData sheetId="3"/>
      <sheetData sheetId="4"/>
      <sheetData sheetId="5">
        <row r="23">
          <cell r="I23">
            <v>1</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D76C0-D5BF-4E2D-A478-7F8A4AD27889}">
  <sheetPr>
    <tabColor rgb="FF92D050"/>
  </sheetPr>
  <dimension ref="B2:B31"/>
  <sheetViews>
    <sheetView showGridLines="0" tabSelected="1" workbookViewId="0"/>
  </sheetViews>
  <sheetFormatPr defaultRowHeight="15"/>
  <cols>
    <col min="1" max="1" width="5.7109375" style="105" customWidth="1"/>
    <col min="2" max="16384" width="9.140625" style="105"/>
  </cols>
  <sheetData>
    <row r="2" spans="2:2" ht="15.75">
      <c r="B2" s="104" t="s">
        <v>298</v>
      </c>
    </row>
    <row r="3" spans="2:2" ht="15.75">
      <c r="B3" s="104"/>
    </row>
    <row r="4" spans="2:2" ht="15.75">
      <c r="B4" s="106" t="s">
        <v>299</v>
      </c>
    </row>
    <row r="5" spans="2:2" ht="15.75">
      <c r="B5" s="107" t="s">
        <v>300</v>
      </c>
    </row>
    <row r="6" spans="2:2" ht="15.75">
      <c r="B6" s="107" t="s">
        <v>301</v>
      </c>
    </row>
    <row r="7" spans="2:2" ht="15.75">
      <c r="B7" s="107" t="s">
        <v>302</v>
      </c>
    </row>
    <row r="8" spans="2:2" ht="15.75">
      <c r="B8" s="108" t="s">
        <v>303</v>
      </c>
    </row>
    <row r="9" spans="2:2" ht="15.75">
      <c r="B9" s="108" t="s">
        <v>317</v>
      </c>
    </row>
    <row r="10" spans="2:2" ht="15.75">
      <c r="B10" s="108" t="s">
        <v>318</v>
      </c>
    </row>
    <row r="11" spans="2:2" ht="15.75">
      <c r="B11" s="108" t="s">
        <v>319</v>
      </c>
    </row>
    <row r="12" spans="2:2" ht="15.75">
      <c r="B12" s="107" t="s">
        <v>304</v>
      </c>
    </row>
    <row r="13" spans="2:2" ht="15.75">
      <c r="B13" s="109" t="s">
        <v>305</v>
      </c>
    </row>
    <row r="14" spans="2:2" ht="15.75">
      <c r="B14" s="109" t="s">
        <v>306</v>
      </c>
    </row>
    <row r="15" spans="2:2" ht="15.75">
      <c r="B15" s="109" t="s">
        <v>307</v>
      </c>
    </row>
    <row r="16" spans="2:2" ht="15.75">
      <c r="B16" s="107" t="s">
        <v>308</v>
      </c>
    </row>
    <row r="17" spans="2:2" ht="15.75">
      <c r="B17" s="110" t="s">
        <v>309</v>
      </c>
    </row>
    <row r="18" spans="2:2" ht="15.75">
      <c r="B18" s="110"/>
    </row>
    <row r="19" spans="2:2" ht="15.75">
      <c r="B19" s="106" t="s">
        <v>310</v>
      </c>
    </row>
    <row r="20" spans="2:2" ht="15.75">
      <c r="B20" s="107" t="s">
        <v>311</v>
      </c>
    </row>
    <row r="21" spans="2:2" ht="15.75">
      <c r="B21" s="107" t="s">
        <v>312</v>
      </c>
    </row>
    <row r="22" spans="2:2" ht="15.75">
      <c r="B22" s="111" t="s">
        <v>313</v>
      </c>
    </row>
    <row r="23" spans="2:2" ht="15.75">
      <c r="B23" s="107" t="s">
        <v>314</v>
      </c>
    </row>
    <row r="24" spans="2:2" ht="15.75">
      <c r="B24" s="107" t="s">
        <v>315</v>
      </c>
    </row>
    <row r="25" spans="2:2" ht="15.75">
      <c r="B25" s="107" t="s">
        <v>316</v>
      </c>
    </row>
    <row r="26" spans="2:2">
      <c r="B26" s="112"/>
    </row>
    <row r="27" spans="2:2">
      <c r="B27" s="112"/>
    </row>
    <row r="28" spans="2:2">
      <c r="B28" s="112"/>
    </row>
    <row r="29" spans="2:2">
      <c r="B29" s="112"/>
    </row>
    <row r="30" spans="2:2">
      <c r="B30" s="112"/>
    </row>
    <row r="31" spans="2:2">
      <c r="B31" s="112"/>
    </row>
  </sheetData>
  <sheetProtection algorithmName="SHA-512" hashValue="15iwD+1D4ZfrsRoIcER+B7f1Del+OjHcEI1ITKhsUMhRKLZ98UPZows8Ppoc2jBxSduZU5DLGIrSInylcE3K8Q==" saltValue="G6UxNGY71GCa25QVfNUFZ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66E0A-07B3-469D-A013-6056E626C364}">
  <sheetPr>
    <pageSetUpPr fitToPage="1"/>
  </sheetPr>
  <dimension ref="A1:AO90"/>
  <sheetViews>
    <sheetView showGridLines="0" topLeftCell="A16" workbookViewId="0">
      <selection activeCell="L24" sqref="L24:M24"/>
    </sheetView>
  </sheetViews>
  <sheetFormatPr defaultRowHeight="15"/>
  <cols>
    <col min="1" max="1" width="5.7109375" customWidth="1"/>
    <col min="15" max="15" width="10.42578125" bestFit="1" customWidth="1"/>
    <col min="16" max="16" width="5.7109375" customWidth="1"/>
  </cols>
  <sheetData>
    <row r="1" spans="1:16" ht="27.75" customHeight="1">
      <c r="A1" s="1"/>
      <c r="B1" s="219" t="s">
        <v>0</v>
      </c>
      <c r="C1" s="220"/>
      <c r="D1" s="220"/>
      <c r="E1" s="220"/>
      <c r="F1" s="220"/>
      <c r="G1" s="220"/>
      <c r="H1" s="220"/>
      <c r="I1" s="220"/>
      <c r="J1" s="220"/>
      <c r="K1" s="220"/>
      <c r="L1" s="220"/>
      <c r="M1" s="220"/>
      <c r="N1" s="220"/>
      <c r="O1" s="221"/>
      <c r="P1" s="1"/>
    </row>
    <row r="2" spans="1:16" ht="23.25" customHeight="1">
      <c r="A2" s="1"/>
      <c r="B2" s="222" t="s">
        <v>284</v>
      </c>
      <c r="C2" s="223"/>
      <c r="D2" s="223"/>
      <c r="E2" s="223"/>
      <c r="F2" s="223"/>
      <c r="G2" s="223"/>
      <c r="H2" s="223"/>
      <c r="I2" s="223"/>
      <c r="J2" s="223"/>
      <c r="K2" s="223"/>
      <c r="L2" s="223"/>
      <c r="M2" s="223"/>
      <c r="N2" s="223"/>
      <c r="O2" s="224"/>
      <c r="P2" s="1"/>
    </row>
    <row r="3" spans="1:16" ht="45" customHeight="1" thickBot="1">
      <c r="A3" s="1"/>
      <c r="B3" s="225" t="s">
        <v>285</v>
      </c>
      <c r="C3" s="226"/>
      <c r="D3" s="226"/>
      <c r="E3" s="226"/>
      <c r="F3" s="226"/>
      <c r="G3" s="226"/>
      <c r="H3" s="226"/>
      <c r="I3" s="226"/>
      <c r="J3" s="226"/>
      <c r="K3" s="226"/>
      <c r="L3" s="226"/>
      <c r="M3" s="226"/>
      <c r="N3" s="226"/>
      <c r="O3" s="227"/>
      <c r="P3" s="1"/>
    </row>
    <row r="4" spans="1:16" ht="15.75" thickBot="1">
      <c r="A4" s="1"/>
      <c r="B4" s="228" t="s">
        <v>267</v>
      </c>
      <c r="C4" s="229"/>
      <c r="D4" s="230"/>
      <c r="E4" s="230"/>
      <c r="F4" s="231"/>
      <c r="G4" s="232" t="s">
        <v>2</v>
      </c>
      <c r="H4" s="229"/>
      <c r="I4" s="230"/>
      <c r="J4" s="230"/>
      <c r="K4" s="231"/>
      <c r="L4" s="2" t="s">
        <v>3</v>
      </c>
      <c r="M4" s="230"/>
      <c r="N4" s="230"/>
      <c r="O4" s="233"/>
      <c r="P4" s="1"/>
    </row>
    <row r="5" spans="1:16" ht="15.75">
      <c r="A5" s="1"/>
      <c r="B5" s="168" t="s">
        <v>4</v>
      </c>
      <c r="C5" s="169"/>
      <c r="D5" s="169"/>
      <c r="E5" s="169"/>
      <c r="F5" s="169"/>
      <c r="G5" s="169"/>
      <c r="H5" s="169"/>
      <c r="I5" s="169"/>
      <c r="J5" s="169"/>
      <c r="K5" s="169"/>
      <c r="L5" s="169"/>
      <c r="M5" s="169"/>
      <c r="N5" s="169"/>
      <c r="O5" s="170"/>
      <c r="P5" s="1"/>
    </row>
    <row r="6" spans="1:16" ht="19.5" customHeight="1">
      <c r="A6" s="1"/>
      <c r="B6" s="160" t="s">
        <v>5</v>
      </c>
      <c r="C6" s="161"/>
      <c r="D6" s="161"/>
      <c r="E6" s="194"/>
      <c r="F6" s="194"/>
      <c r="G6" s="194"/>
      <c r="H6" s="194"/>
      <c r="I6" s="194"/>
      <c r="J6" s="194"/>
      <c r="K6" s="194"/>
      <c r="L6" s="194"/>
      <c r="M6" s="194"/>
      <c r="N6" s="194"/>
      <c r="O6" s="202"/>
      <c r="P6" s="1"/>
    </row>
    <row r="7" spans="1:16" ht="19.5" hidden="1" customHeight="1">
      <c r="A7" s="1"/>
      <c r="B7" s="160" t="s">
        <v>6</v>
      </c>
      <c r="C7" s="161"/>
      <c r="D7" s="161"/>
      <c r="E7" s="194"/>
      <c r="F7" s="194"/>
      <c r="G7" s="194"/>
      <c r="H7" s="186"/>
      <c r="I7" s="3" t="s">
        <v>7</v>
      </c>
      <c r="J7" s="194"/>
      <c r="K7" s="186"/>
      <c r="L7" s="3" t="s">
        <v>8</v>
      </c>
      <c r="M7" s="5"/>
      <c r="N7" s="3" t="s">
        <v>9</v>
      </c>
      <c r="O7" s="4"/>
      <c r="P7" s="1"/>
    </row>
    <row r="8" spans="1:16" ht="19.5" customHeight="1">
      <c r="A8" s="1"/>
      <c r="B8" s="160" t="s">
        <v>10</v>
      </c>
      <c r="C8" s="161"/>
      <c r="D8" s="161"/>
      <c r="E8" s="194"/>
      <c r="F8" s="194"/>
      <c r="G8" s="194"/>
      <c r="H8" s="186"/>
      <c r="I8" s="70" t="s">
        <v>11</v>
      </c>
      <c r="J8" s="194"/>
      <c r="K8" s="194"/>
      <c r="L8" s="194"/>
      <c r="M8" s="194"/>
      <c r="N8" s="194"/>
      <c r="O8" s="202"/>
      <c r="P8" s="1"/>
    </row>
    <row r="9" spans="1:16" ht="19.5" customHeight="1">
      <c r="A9" s="1"/>
      <c r="B9" s="160" t="s">
        <v>12</v>
      </c>
      <c r="C9" s="161"/>
      <c r="D9" s="161"/>
      <c r="E9" s="238"/>
      <c r="F9" s="238"/>
      <c r="G9" s="238"/>
      <c r="H9" s="239"/>
      <c r="I9" s="70" t="s">
        <v>13</v>
      </c>
      <c r="J9" s="240"/>
      <c r="K9" s="240"/>
      <c r="L9" s="240"/>
      <c r="M9" s="240"/>
      <c r="N9" s="240"/>
      <c r="O9" s="241"/>
      <c r="P9" s="1"/>
    </row>
    <row r="10" spans="1:16" ht="19.5" customHeight="1">
      <c r="A10" s="1"/>
      <c r="B10" s="160" t="s">
        <v>241</v>
      </c>
      <c r="C10" s="161"/>
      <c r="D10" s="161"/>
      <c r="E10" s="161"/>
      <c r="F10" s="161"/>
      <c r="G10" s="161"/>
      <c r="H10" s="234"/>
      <c r="I10" s="235"/>
      <c r="J10" s="236"/>
      <c r="K10" s="236"/>
      <c r="L10" s="236"/>
      <c r="M10" s="236"/>
      <c r="N10" s="236"/>
      <c r="O10" s="237"/>
      <c r="P10" s="1"/>
    </row>
    <row r="11" spans="1:16" ht="19.5" customHeight="1">
      <c r="A11" s="1"/>
      <c r="B11" s="160" t="s">
        <v>239</v>
      </c>
      <c r="C11" s="161"/>
      <c r="D11" s="161"/>
      <c r="E11" s="194"/>
      <c r="F11" s="194"/>
      <c r="G11" s="194"/>
      <c r="H11" s="186"/>
      <c r="I11" s="70" t="s">
        <v>7</v>
      </c>
      <c r="J11" s="194"/>
      <c r="K11" s="186"/>
      <c r="L11" s="70" t="s">
        <v>8</v>
      </c>
      <c r="M11" s="8" t="s">
        <v>14</v>
      </c>
      <c r="N11" s="70" t="s">
        <v>9</v>
      </c>
      <c r="O11" s="4"/>
      <c r="P11" s="1"/>
    </row>
    <row r="12" spans="1:16" ht="19.5" customHeight="1">
      <c r="A12" s="1"/>
      <c r="B12" s="215" t="s">
        <v>15</v>
      </c>
      <c r="C12" s="216"/>
      <c r="D12" s="216"/>
      <c r="E12" s="217"/>
      <c r="F12" s="217"/>
      <c r="G12" s="217"/>
      <c r="H12" s="218"/>
      <c r="I12" s="210" t="s">
        <v>240</v>
      </c>
      <c r="J12" s="154"/>
      <c r="K12" s="154"/>
      <c r="L12" s="154"/>
      <c r="M12" s="154"/>
      <c r="N12" s="194"/>
      <c r="O12" s="202"/>
      <c r="P12" s="1"/>
    </row>
    <row r="13" spans="1:16" ht="19.5" customHeight="1">
      <c r="A13" s="1"/>
      <c r="B13" s="160" t="s">
        <v>16</v>
      </c>
      <c r="C13" s="161"/>
      <c r="D13" s="161"/>
      <c r="E13" s="194"/>
      <c r="F13" s="194"/>
      <c r="G13" s="194"/>
      <c r="H13" s="186"/>
      <c r="I13" s="154" t="s">
        <v>17</v>
      </c>
      <c r="J13" s="154"/>
      <c r="K13" s="5"/>
      <c r="L13" s="210" t="s">
        <v>18</v>
      </c>
      <c r="M13" s="154"/>
      <c r="N13" s="194"/>
      <c r="O13" s="202"/>
      <c r="P13" s="1"/>
    </row>
    <row r="14" spans="1:16" ht="19.5" customHeight="1">
      <c r="A14" s="1"/>
      <c r="B14" s="203" t="s">
        <v>19</v>
      </c>
      <c r="C14" s="204"/>
      <c r="D14" s="204"/>
      <c r="E14" s="205"/>
      <c r="F14" s="205"/>
      <c r="G14" s="205"/>
      <c r="H14" s="206"/>
      <c r="I14" s="207" t="s">
        <v>248</v>
      </c>
      <c r="J14" s="207"/>
      <c r="K14" s="207"/>
      <c r="L14" s="208"/>
      <c r="M14" s="208"/>
      <c r="N14" s="208"/>
      <c r="O14" s="209"/>
      <c r="P14" s="1"/>
    </row>
    <row r="15" spans="1:16" ht="19.5" customHeight="1">
      <c r="A15" s="1"/>
      <c r="B15" s="160" t="s">
        <v>20</v>
      </c>
      <c r="C15" s="161"/>
      <c r="D15" s="161"/>
      <c r="E15" s="194"/>
      <c r="F15" s="194"/>
      <c r="G15" s="194"/>
      <c r="H15" s="186"/>
      <c r="I15" s="210" t="str">
        <f>IF(E15=[1]Lists!B18,"HSPF (if heat pump):","AFUE (if gas):")</f>
        <v>AFUE (if gas):</v>
      </c>
      <c r="J15" s="154"/>
      <c r="K15" s="154"/>
      <c r="L15" s="5"/>
      <c r="M15" s="210" t="s">
        <v>21</v>
      </c>
      <c r="N15" s="154"/>
      <c r="O15" s="6"/>
      <c r="P15" s="1"/>
    </row>
    <row r="16" spans="1:16" ht="19.5" customHeight="1" thickBot="1">
      <c r="A16" s="1"/>
      <c r="B16" s="195" t="s">
        <v>22</v>
      </c>
      <c r="C16" s="196"/>
      <c r="D16" s="196"/>
      <c r="E16" s="211"/>
      <c r="F16" s="211"/>
      <c r="G16" s="211"/>
      <c r="H16" s="212"/>
      <c r="I16" s="213" t="s">
        <v>23</v>
      </c>
      <c r="J16" s="214"/>
      <c r="K16" s="214"/>
      <c r="L16" s="44"/>
      <c r="M16" s="213" t="s">
        <v>21</v>
      </c>
      <c r="N16" s="214"/>
      <c r="O16" s="45"/>
      <c r="P16" s="1"/>
    </row>
    <row r="17" spans="1:16" ht="15.75">
      <c r="A17" s="1"/>
      <c r="B17" s="188" t="s">
        <v>24</v>
      </c>
      <c r="C17" s="189"/>
      <c r="D17" s="189"/>
      <c r="E17" s="189"/>
      <c r="F17" s="189"/>
      <c r="G17" s="189"/>
      <c r="H17" s="189"/>
      <c r="I17" s="189"/>
      <c r="J17" s="189"/>
      <c r="K17" s="189"/>
      <c r="L17" s="189"/>
      <c r="M17" s="189"/>
      <c r="N17" s="189"/>
      <c r="O17" s="190"/>
      <c r="P17" s="1"/>
    </row>
    <row r="18" spans="1:16" ht="19.5" customHeight="1">
      <c r="A18" s="1"/>
      <c r="B18" s="160" t="s">
        <v>25</v>
      </c>
      <c r="C18" s="161"/>
      <c r="D18" s="161"/>
      <c r="E18" s="194"/>
      <c r="F18" s="194"/>
      <c r="G18" s="194"/>
      <c r="H18" s="186"/>
      <c r="I18" s="201" t="s">
        <v>26</v>
      </c>
      <c r="J18" s="161"/>
      <c r="K18" s="161"/>
      <c r="L18" s="194"/>
      <c r="M18" s="194"/>
      <c r="N18" s="194"/>
      <c r="O18" s="202"/>
      <c r="P18" s="1"/>
    </row>
    <row r="19" spans="1:16" ht="19.5" customHeight="1">
      <c r="A19" s="1"/>
      <c r="B19" s="160" t="s">
        <v>6</v>
      </c>
      <c r="C19" s="161"/>
      <c r="D19" s="161"/>
      <c r="E19" s="194"/>
      <c r="F19" s="194"/>
      <c r="G19" s="194"/>
      <c r="H19" s="186"/>
      <c r="I19" s="3" t="s">
        <v>7</v>
      </c>
      <c r="J19" s="194"/>
      <c r="K19" s="186"/>
      <c r="L19" s="3" t="s">
        <v>8</v>
      </c>
      <c r="M19" s="5"/>
      <c r="N19" s="3" t="s">
        <v>9</v>
      </c>
      <c r="O19" s="6"/>
      <c r="P19" s="1"/>
    </row>
    <row r="20" spans="1:16" ht="15.75" thickBot="1">
      <c r="A20" s="1"/>
      <c r="B20" s="195" t="s">
        <v>12</v>
      </c>
      <c r="C20" s="196"/>
      <c r="D20" s="196"/>
      <c r="E20" s="197"/>
      <c r="F20" s="197"/>
      <c r="G20" s="197"/>
      <c r="H20" s="198"/>
      <c r="I20" s="7" t="s">
        <v>13</v>
      </c>
      <c r="J20" s="199"/>
      <c r="K20" s="199"/>
      <c r="L20" s="199"/>
      <c r="M20" s="199"/>
      <c r="N20" s="199"/>
      <c r="O20" s="200"/>
      <c r="P20" s="1"/>
    </row>
    <row r="21" spans="1:16" ht="15.75">
      <c r="B21" s="188" t="s">
        <v>277</v>
      </c>
      <c r="C21" s="189"/>
      <c r="D21" s="189"/>
      <c r="E21" s="189"/>
      <c r="F21" s="189"/>
      <c r="G21" s="189"/>
      <c r="H21" s="189"/>
      <c r="I21" s="189"/>
      <c r="J21" s="189"/>
      <c r="K21" s="189"/>
      <c r="L21" s="189"/>
      <c r="M21" s="189"/>
      <c r="N21" s="189"/>
      <c r="O21" s="190"/>
    </row>
    <row r="22" spans="1:16" ht="19.5" customHeight="1">
      <c r="B22" s="191" t="s">
        <v>27</v>
      </c>
      <c r="C22" s="192"/>
      <c r="D22" s="192"/>
      <c r="E22" s="192"/>
      <c r="F22" s="192"/>
      <c r="G22" s="192"/>
      <c r="H22" s="156" t="s">
        <v>28</v>
      </c>
      <c r="I22" s="157"/>
      <c r="J22" s="192" t="s">
        <v>29</v>
      </c>
      <c r="K22" s="192"/>
      <c r="L22" s="156" t="s">
        <v>276</v>
      </c>
      <c r="M22" s="157"/>
      <c r="N22" s="192" t="s">
        <v>30</v>
      </c>
      <c r="O22" s="193"/>
    </row>
    <row r="23" spans="1:16" ht="19.5" customHeight="1">
      <c r="B23" s="153" t="s">
        <v>270</v>
      </c>
      <c r="C23" s="154"/>
      <c r="D23" s="154"/>
      <c r="E23" s="154"/>
      <c r="F23" s="154"/>
      <c r="G23" s="155"/>
      <c r="H23" s="100">
        <f>IF(M4=Lists!D17,Lists!I12,IF(M4=Lists!D18,Lists!I13,IF(M4=Lists!D19,Lists!I14,0)))</f>
        <v>0</v>
      </c>
      <c r="I23" s="10" t="s">
        <v>34</v>
      </c>
      <c r="J23" s="11"/>
      <c r="K23" s="12" t="s">
        <v>35</v>
      </c>
      <c r="L23" s="185"/>
      <c r="M23" s="186"/>
      <c r="N23" s="187">
        <f>H23*J23</f>
        <v>0</v>
      </c>
      <c r="O23" s="159"/>
    </row>
    <row r="24" spans="1:16" ht="19.5" customHeight="1">
      <c r="B24" s="153" t="s">
        <v>271</v>
      </c>
      <c r="C24" s="154"/>
      <c r="D24" s="154"/>
      <c r="E24" s="154"/>
      <c r="F24" s="154"/>
      <c r="G24" s="155"/>
      <c r="H24" s="100">
        <f>IF(M4=Lists!D17,Lists!I3,IF(M4=Lists!D18,Lists!I4,IF(M4=Lists!D19,Lists!I5,0)))</f>
        <v>0</v>
      </c>
      <c r="I24" s="10" t="s">
        <v>34</v>
      </c>
      <c r="J24" s="11"/>
      <c r="K24" s="12" t="s">
        <v>35</v>
      </c>
      <c r="L24" s="185"/>
      <c r="M24" s="186"/>
      <c r="N24" s="187">
        <f>H24*J24</f>
        <v>0</v>
      </c>
      <c r="O24" s="159"/>
    </row>
    <row r="25" spans="1:16" ht="19.5" customHeight="1">
      <c r="B25" s="116" t="s">
        <v>357</v>
      </c>
      <c r="C25" s="115"/>
      <c r="D25" s="115"/>
      <c r="E25" s="115"/>
      <c r="F25" s="115"/>
      <c r="G25" s="10"/>
      <c r="H25" s="100">
        <f>IF(M4=Lists!H17,Lists!I17,IF(M4=Lists!D18,Lists!I18,IF(M4=Lists!D19,Lists!I19,0)))</f>
        <v>0</v>
      </c>
      <c r="I25" s="10" t="s">
        <v>34</v>
      </c>
      <c r="J25" s="11"/>
      <c r="K25" s="12" t="s">
        <v>35</v>
      </c>
      <c r="L25" s="185"/>
      <c r="M25" s="186"/>
      <c r="N25" s="187">
        <f>H25*J25</f>
        <v>0</v>
      </c>
      <c r="O25" s="159"/>
    </row>
    <row r="26" spans="1:16" ht="19.5" hidden="1" customHeight="1">
      <c r="B26" s="153" t="s">
        <v>126</v>
      </c>
      <c r="C26" s="154"/>
      <c r="D26" s="154"/>
      <c r="E26" s="154"/>
      <c r="F26" s="154"/>
      <c r="G26" s="155"/>
      <c r="H26" s="9">
        <f>[2]Lists!I23</f>
        <v>1</v>
      </c>
      <c r="I26" s="10" t="s">
        <v>31</v>
      </c>
      <c r="J26" s="11"/>
      <c r="K26" s="12" t="s">
        <v>32</v>
      </c>
      <c r="L26" s="156" t="s">
        <v>33</v>
      </c>
      <c r="M26" s="157"/>
      <c r="N26" s="158">
        <f>H26*J26</f>
        <v>0</v>
      </c>
      <c r="O26" s="159"/>
    </row>
    <row r="27" spans="1:16" ht="19.5" hidden="1" customHeight="1">
      <c r="B27" s="153" t="s">
        <v>128</v>
      </c>
      <c r="C27" s="154"/>
      <c r="D27" s="154"/>
      <c r="E27" s="154"/>
      <c r="F27" s="154"/>
      <c r="G27" s="155"/>
      <c r="H27" s="9">
        <f>[2]Lists!I23</f>
        <v>1</v>
      </c>
      <c r="I27" s="10" t="s">
        <v>31</v>
      </c>
      <c r="J27" s="11"/>
      <c r="K27" s="12" t="s">
        <v>32</v>
      </c>
      <c r="L27" s="156" t="s">
        <v>33</v>
      </c>
      <c r="M27" s="157"/>
      <c r="N27" s="158">
        <f>H27*J27</f>
        <v>0</v>
      </c>
      <c r="O27" s="159"/>
    </row>
    <row r="28" spans="1:16" ht="15.75" thickBot="1">
      <c r="B28" s="148" t="s">
        <v>354</v>
      </c>
      <c r="C28" s="149"/>
      <c r="D28" s="149"/>
      <c r="E28" s="149"/>
      <c r="F28" s="149"/>
      <c r="G28" s="149"/>
      <c r="H28" s="149"/>
      <c r="I28" s="149"/>
      <c r="J28" s="149"/>
      <c r="K28" s="149"/>
      <c r="L28" s="149"/>
      <c r="M28" s="150"/>
      <c r="N28" s="151">
        <f>'Health &amp; Safety - Costs'!Q23</f>
        <v>0</v>
      </c>
      <c r="O28" s="152"/>
    </row>
    <row r="29" spans="1:16" ht="15.75" hidden="1" thickBot="1">
      <c r="B29" s="153" t="s">
        <v>127</v>
      </c>
      <c r="C29" s="154"/>
      <c r="D29" s="154"/>
      <c r="E29" s="154"/>
      <c r="F29" s="154"/>
      <c r="G29" s="155"/>
      <c r="H29" s="9">
        <v>1500</v>
      </c>
      <c r="I29" s="10" t="s">
        <v>36</v>
      </c>
      <c r="J29" s="11"/>
      <c r="K29" s="12" t="s">
        <v>37</v>
      </c>
      <c r="L29" s="156" t="s">
        <v>33</v>
      </c>
      <c r="M29" s="157"/>
      <c r="N29" s="158" t="str">
        <f>IF(N23+N24&gt;0,H29*J29,"Waitlist")</f>
        <v>Waitlist</v>
      </c>
      <c r="O29" s="159"/>
    </row>
    <row r="30" spans="1:16" ht="15.75" thickBot="1">
      <c r="B30" s="160" t="s">
        <v>38</v>
      </c>
      <c r="C30" s="161"/>
      <c r="D30" s="161"/>
      <c r="E30" s="161"/>
      <c r="F30" s="161"/>
      <c r="G30" s="161"/>
      <c r="H30" s="161"/>
      <c r="I30" s="161"/>
      <c r="J30" s="161"/>
      <c r="K30" s="161"/>
      <c r="L30" s="161"/>
      <c r="M30" s="162"/>
      <c r="N30" s="163">
        <f>IF(M4=Lists!D20,Lists!D20,N23+N24+O25)+N28</f>
        <v>0</v>
      </c>
      <c r="O30" s="164"/>
    </row>
    <row r="31" spans="1:16" ht="15.75">
      <c r="B31" s="168" t="s">
        <v>283</v>
      </c>
      <c r="C31" s="169"/>
      <c r="D31" s="169"/>
      <c r="E31" s="169"/>
      <c r="F31" s="169"/>
      <c r="G31" s="169"/>
      <c r="H31" s="169"/>
      <c r="I31" s="169"/>
      <c r="J31" s="169"/>
      <c r="K31" s="169"/>
      <c r="L31" s="169"/>
      <c r="M31" s="169"/>
      <c r="N31" s="169"/>
      <c r="O31" s="170"/>
    </row>
    <row r="32" spans="1:16">
      <c r="B32" s="153" t="s">
        <v>278</v>
      </c>
      <c r="C32" s="154"/>
      <c r="D32" s="154"/>
      <c r="E32" s="154"/>
      <c r="F32" s="154"/>
      <c r="G32" s="155"/>
      <c r="H32" s="171" t="s">
        <v>279</v>
      </c>
      <c r="I32" s="171"/>
      <c r="J32" s="172" t="s">
        <v>280</v>
      </c>
      <c r="K32" s="172"/>
      <c r="L32" s="171" t="s">
        <v>157</v>
      </c>
      <c r="M32" s="171"/>
      <c r="N32" s="171" t="s">
        <v>158</v>
      </c>
      <c r="O32" s="173"/>
    </row>
    <row r="33" spans="2:15" ht="15.75" thickBot="1">
      <c r="B33" s="178" t="s">
        <v>281</v>
      </c>
      <c r="C33" s="179"/>
      <c r="D33" s="179"/>
      <c r="E33" s="179"/>
      <c r="F33" s="180"/>
      <c r="G33" s="97"/>
      <c r="H33" s="174"/>
      <c r="I33" s="175"/>
      <c r="J33" s="95"/>
      <c r="K33" s="96" t="s">
        <v>35</v>
      </c>
      <c r="L33" s="176"/>
      <c r="M33" s="174"/>
      <c r="N33" s="176"/>
      <c r="O33" s="177"/>
    </row>
    <row r="34" spans="2:15" ht="15.75">
      <c r="B34" s="181" t="s">
        <v>39</v>
      </c>
      <c r="C34" s="182"/>
      <c r="D34" s="182"/>
      <c r="E34" s="182"/>
      <c r="F34" s="182"/>
      <c r="G34" s="182"/>
      <c r="H34" s="182"/>
      <c r="I34" s="182"/>
      <c r="J34" s="182"/>
      <c r="K34" s="182"/>
      <c r="L34" s="182"/>
      <c r="M34" s="182"/>
      <c r="N34" s="182"/>
      <c r="O34" s="183"/>
    </row>
    <row r="35" spans="2:15" ht="19.5" customHeight="1">
      <c r="B35" s="184" t="s">
        <v>170</v>
      </c>
      <c r="C35" s="128"/>
      <c r="D35" s="128"/>
      <c r="E35" s="128"/>
      <c r="F35" s="128"/>
      <c r="G35" s="128"/>
      <c r="H35" s="128"/>
      <c r="I35" s="127" t="s">
        <v>242</v>
      </c>
      <c r="J35" s="128"/>
      <c r="K35" s="128"/>
      <c r="L35" s="128"/>
      <c r="M35" s="128"/>
      <c r="N35" s="128"/>
      <c r="O35" s="129"/>
    </row>
    <row r="36" spans="2:15" ht="15.75" thickBot="1">
      <c r="B36" s="125" t="s">
        <v>288</v>
      </c>
      <c r="C36" s="126"/>
      <c r="D36" s="126"/>
      <c r="E36" s="126"/>
      <c r="F36" s="126"/>
      <c r="G36" s="126"/>
      <c r="H36" s="126"/>
      <c r="I36" s="127" t="s">
        <v>287</v>
      </c>
      <c r="J36" s="128"/>
      <c r="K36" s="128"/>
      <c r="L36" s="128"/>
      <c r="M36" s="128"/>
      <c r="N36" s="128"/>
      <c r="O36" s="129"/>
    </row>
    <row r="37" spans="2:15" ht="15.75">
      <c r="B37" s="130" t="s">
        <v>243</v>
      </c>
      <c r="C37" s="131"/>
      <c r="D37" s="131"/>
      <c r="E37" s="131"/>
      <c r="F37" s="131"/>
      <c r="G37" s="131"/>
      <c r="H37" s="131"/>
      <c r="I37" s="131"/>
      <c r="J37" s="131"/>
      <c r="K37" s="131"/>
      <c r="L37" s="131"/>
      <c r="M37" s="131"/>
      <c r="N37" s="131"/>
      <c r="O37" s="132"/>
    </row>
    <row r="38" spans="2:15" ht="15.75" thickBot="1">
      <c r="B38" s="165" t="s">
        <v>269</v>
      </c>
      <c r="C38" s="166"/>
      <c r="D38" s="166"/>
      <c r="E38" s="92"/>
      <c r="F38" s="90"/>
      <c r="G38" s="167" t="s">
        <v>244</v>
      </c>
      <c r="H38" s="167"/>
      <c r="I38" s="167"/>
      <c r="J38" s="93"/>
      <c r="K38" s="91"/>
      <c r="L38" s="166" t="s">
        <v>245</v>
      </c>
      <c r="M38" s="166"/>
      <c r="N38" s="166"/>
      <c r="O38" s="94"/>
    </row>
    <row r="39" spans="2:15" ht="15.75" hidden="1" thickBot="1">
      <c r="B39" s="71"/>
      <c r="C39" s="13"/>
      <c r="D39" s="13"/>
      <c r="E39" s="13"/>
      <c r="F39" s="13"/>
      <c r="G39" s="13"/>
      <c r="H39" s="13"/>
      <c r="I39" s="43"/>
      <c r="J39" s="13"/>
      <c r="K39" s="13"/>
      <c r="L39" s="13"/>
      <c r="M39" s="13"/>
      <c r="N39" s="13"/>
      <c r="O39" s="14"/>
    </row>
    <row r="40" spans="2:15" ht="15.75">
      <c r="B40" s="130" t="s">
        <v>246</v>
      </c>
      <c r="C40" s="131"/>
      <c r="D40" s="131"/>
      <c r="E40" s="131"/>
      <c r="F40" s="131"/>
      <c r="G40" s="131"/>
      <c r="H40" s="131"/>
      <c r="I40" s="131"/>
      <c r="J40" s="131"/>
      <c r="K40" s="131"/>
      <c r="L40" s="131"/>
      <c r="M40" s="131"/>
      <c r="N40" s="131"/>
      <c r="O40" s="132"/>
    </row>
    <row r="41" spans="2:15" ht="39" customHeight="1">
      <c r="B41" s="133" t="s">
        <v>40</v>
      </c>
      <c r="C41" s="134"/>
      <c r="D41" s="134"/>
      <c r="E41" s="134"/>
      <c r="F41" s="134"/>
      <c r="G41" s="134"/>
      <c r="H41" s="134"/>
      <c r="I41" s="134"/>
      <c r="J41" s="134"/>
      <c r="K41" s="134"/>
      <c r="L41" s="134"/>
      <c r="M41" s="134"/>
      <c r="N41" s="134"/>
      <c r="O41" s="135"/>
    </row>
    <row r="42" spans="2:15" ht="19.5" customHeight="1">
      <c r="B42" s="136" t="s">
        <v>41</v>
      </c>
      <c r="C42" s="137"/>
      <c r="D42" s="137"/>
      <c r="E42" s="138"/>
      <c r="F42" s="138"/>
      <c r="G42" s="138"/>
      <c r="H42" s="138"/>
      <c r="I42" s="138"/>
      <c r="J42" s="138"/>
      <c r="K42" s="139"/>
      <c r="L42" s="15" t="s">
        <v>42</v>
      </c>
      <c r="M42" s="140"/>
      <c r="N42" s="140"/>
      <c r="O42" s="141"/>
    </row>
    <row r="43" spans="2:15" ht="19.5" customHeight="1" thickBot="1">
      <c r="B43" s="142" t="s">
        <v>43</v>
      </c>
      <c r="C43" s="143"/>
      <c r="D43" s="143"/>
      <c r="E43" s="144"/>
      <c r="F43" s="144"/>
      <c r="G43" s="144"/>
      <c r="H43" s="144"/>
      <c r="I43" s="144"/>
      <c r="J43" s="144"/>
      <c r="K43" s="145"/>
      <c r="L43" s="16" t="s">
        <v>42</v>
      </c>
      <c r="M43" s="146"/>
      <c r="N43" s="146"/>
      <c r="O43" s="147"/>
    </row>
    <row r="44" spans="2:15" ht="15.75">
      <c r="B44" s="130" t="s">
        <v>247</v>
      </c>
      <c r="C44" s="131"/>
      <c r="D44" s="131"/>
      <c r="E44" s="131"/>
      <c r="F44" s="131"/>
      <c r="G44" s="131"/>
      <c r="H44" s="131"/>
      <c r="I44" s="131"/>
      <c r="J44" s="131"/>
      <c r="K44" s="131"/>
      <c r="L44" s="131"/>
      <c r="M44" s="131"/>
      <c r="N44" s="131"/>
      <c r="O44" s="132"/>
    </row>
    <row r="45" spans="2:15" ht="58.5" customHeight="1">
      <c r="B45" s="133" t="s">
        <v>44</v>
      </c>
      <c r="C45" s="134"/>
      <c r="D45" s="134"/>
      <c r="E45" s="134"/>
      <c r="F45" s="134"/>
      <c r="G45" s="134"/>
      <c r="H45" s="134"/>
      <c r="I45" s="134"/>
      <c r="J45" s="134"/>
      <c r="K45" s="134"/>
      <c r="L45" s="134"/>
      <c r="M45" s="134"/>
      <c r="N45" s="134"/>
      <c r="O45" s="135"/>
    </row>
    <row r="46" spans="2:15" ht="19.5" customHeight="1">
      <c r="B46" s="136" t="s">
        <v>41</v>
      </c>
      <c r="C46" s="137"/>
      <c r="D46" s="137"/>
      <c r="E46" s="138"/>
      <c r="F46" s="138"/>
      <c r="G46" s="138"/>
      <c r="H46" s="138"/>
      <c r="I46" s="138"/>
      <c r="J46" s="138"/>
      <c r="K46" s="139"/>
      <c r="L46" s="15" t="s">
        <v>42</v>
      </c>
      <c r="M46" s="140"/>
      <c r="N46" s="140"/>
      <c r="O46" s="141"/>
    </row>
    <row r="47" spans="2:15" ht="19.5" customHeight="1" thickBot="1">
      <c r="B47" s="142" t="s">
        <v>43</v>
      </c>
      <c r="C47" s="143"/>
      <c r="D47" s="143"/>
      <c r="E47" s="144"/>
      <c r="F47" s="144"/>
      <c r="G47" s="144"/>
      <c r="H47" s="144"/>
      <c r="I47" s="144"/>
      <c r="J47" s="144"/>
      <c r="K47" s="145"/>
      <c r="L47" s="16" t="s">
        <v>42</v>
      </c>
      <c r="M47" s="146"/>
      <c r="N47" s="146"/>
      <c r="O47" s="147"/>
    </row>
    <row r="49" spans="2:41" ht="20.100000000000001" customHeight="1">
      <c r="B49" s="120" t="s">
        <v>320</v>
      </c>
      <c r="C49" s="120"/>
      <c r="D49" s="120"/>
      <c r="E49" s="120"/>
      <c r="F49" s="120"/>
      <c r="G49" s="120"/>
      <c r="H49" s="120"/>
      <c r="I49" s="120"/>
      <c r="J49" s="120"/>
      <c r="K49" s="120"/>
      <c r="L49" s="120"/>
      <c r="M49" s="120"/>
      <c r="N49" s="120"/>
      <c r="O49" s="120"/>
    </row>
    <row r="50" spans="2:41" ht="20.100000000000001" customHeight="1">
      <c r="B50" s="121" t="s">
        <v>321</v>
      </c>
      <c r="C50" s="121"/>
      <c r="D50" s="121"/>
      <c r="E50" s="121"/>
      <c r="F50" s="121"/>
      <c r="G50" s="121"/>
      <c r="H50" s="121"/>
      <c r="I50" s="121"/>
      <c r="J50" s="121"/>
      <c r="K50" s="121"/>
      <c r="L50" s="121"/>
      <c r="M50" s="121"/>
      <c r="N50" s="121"/>
      <c r="O50" s="121"/>
    </row>
    <row r="51" spans="2:41" ht="5.25" customHeight="1">
      <c r="B51" s="122"/>
      <c r="C51" s="122"/>
      <c r="D51" s="122"/>
      <c r="E51" s="122"/>
      <c r="F51" s="122"/>
      <c r="G51" s="122"/>
      <c r="H51" s="122"/>
      <c r="I51" s="122"/>
      <c r="J51" s="122"/>
      <c r="K51" s="122"/>
      <c r="L51" s="122"/>
      <c r="M51" s="122"/>
      <c r="N51" s="122"/>
      <c r="O51" s="122"/>
    </row>
    <row r="52" spans="2:41" ht="15.75">
      <c r="B52" s="123" t="s">
        <v>322</v>
      </c>
      <c r="C52" s="123"/>
      <c r="D52" s="123"/>
      <c r="E52" s="123"/>
      <c r="F52" s="123"/>
      <c r="G52" s="123"/>
      <c r="H52" s="123"/>
      <c r="I52" s="123"/>
      <c r="J52" s="123"/>
      <c r="K52" s="123"/>
      <c r="L52" s="123"/>
      <c r="M52" s="123"/>
      <c r="N52" s="123"/>
      <c r="O52" s="123"/>
    </row>
    <row r="53" spans="2:41" ht="164.25" customHeight="1">
      <c r="B53" s="117" t="s">
        <v>323</v>
      </c>
      <c r="C53" s="117"/>
      <c r="D53" s="117"/>
      <c r="E53" s="117"/>
      <c r="F53" s="117"/>
      <c r="G53" s="117"/>
      <c r="H53" s="117"/>
      <c r="I53" s="117"/>
      <c r="J53" s="117"/>
      <c r="K53" s="117"/>
      <c r="L53" s="117"/>
      <c r="M53" s="117"/>
      <c r="N53" s="117"/>
      <c r="O53" s="117"/>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row>
    <row r="54" spans="2:41">
      <c r="B54" s="124" t="s">
        <v>324</v>
      </c>
      <c r="C54" s="124"/>
      <c r="D54" s="124"/>
      <c r="E54" s="124"/>
      <c r="F54" s="124"/>
      <c r="G54" s="124"/>
      <c r="H54" s="124"/>
      <c r="I54" s="124"/>
      <c r="J54" s="124"/>
      <c r="K54" s="124"/>
      <c r="L54" s="124"/>
      <c r="M54" s="124"/>
      <c r="N54" s="124"/>
      <c r="O54" s="12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row>
    <row r="55" spans="2:41" ht="39" customHeight="1">
      <c r="B55" s="117" t="s">
        <v>325</v>
      </c>
      <c r="C55" s="117"/>
      <c r="D55" s="117"/>
      <c r="E55" s="117"/>
      <c r="F55" s="117"/>
      <c r="G55" s="117"/>
      <c r="H55" s="117"/>
      <c r="I55" s="117"/>
      <c r="J55" s="117"/>
      <c r="K55" s="117"/>
      <c r="L55" s="117"/>
      <c r="M55" s="117"/>
      <c r="N55" s="117"/>
      <c r="O55" s="117"/>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row>
    <row r="56" spans="2:41" ht="41.25" customHeight="1">
      <c r="B56" s="117" t="s">
        <v>326</v>
      </c>
      <c r="C56" s="117"/>
      <c r="D56" s="117"/>
      <c r="E56" s="117"/>
      <c r="F56" s="117"/>
      <c r="G56" s="117"/>
      <c r="H56" s="117"/>
      <c r="I56" s="117"/>
      <c r="J56" s="117"/>
      <c r="K56" s="117"/>
      <c r="L56" s="117"/>
      <c r="M56" s="117"/>
      <c r="N56" s="117"/>
      <c r="O56" s="117"/>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row>
    <row r="57" spans="2:41" ht="60" customHeight="1">
      <c r="B57" s="117" t="s">
        <v>327</v>
      </c>
      <c r="C57" s="117"/>
      <c r="D57" s="117"/>
      <c r="E57" s="117"/>
      <c r="F57" s="117"/>
      <c r="G57" s="117"/>
      <c r="H57" s="117"/>
      <c r="I57" s="117"/>
      <c r="J57" s="117"/>
      <c r="K57" s="117"/>
      <c r="L57" s="117"/>
      <c r="M57" s="117"/>
      <c r="N57" s="117"/>
      <c r="O57" s="117"/>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row>
    <row r="58" spans="2:41" ht="48.75" customHeight="1">
      <c r="B58" s="117" t="s">
        <v>328</v>
      </c>
      <c r="C58" s="117"/>
      <c r="D58" s="117"/>
      <c r="E58" s="117"/>
      <c r="F58" s="117"/>
      <c r="G58" s="117"/>
      <c r="H58" s="117"/>
      <c r="I58" s="117"/>
      <c r="J58" s="117"/>
      <c r="K58" s="117"/>
      <c r="L58" s="117"/>
      <c r="M58" s="117"/>
      <c r="N58" s="117"/>
      <c r="O58" s="117"/>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row>
    <row r="59" spans="2:41" ht="69.75" customHeight="1">
      <c r="B59" s="117" t="s">
        <v>329</v>
      </c>
      <c r="C59" s="117"/>
      <c r="D59" s="117"/>
      <c r="E59" s="117"/>
      <c r="F59" s="117"/>
      <c r="G59" s="117"/>
      <c r="H59" s="117"/>
      <c r="I59" s="117"/>
      <c r="J59" s="117"/>
      <c r="K59" s="117"/>
      <c r="L59" s="117"/>
      <c r="M59" s="117"/>
      <c r="N59" s="117"/>
      <c r="O59" s="117"/>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row>
    <row r="60" spans="2:41" ht="48.75" customHeight="1">
      <c r="B60" s="117" t="s">
        <v>330</v>
      </c>
      <c r="C60" s="117"/>
      <c r="D60" s="117"/>
      <c r="E60" s="117"/>
      <c r="F60" s="117"/>
      <c r="G60" s="117"/>
      <c r="H60" s="117"/>
      <c r="I60" s="117"/>
      <c r="J60" s="117"/>
      <c r="K60" s="117"/>
      <c r="L60" s="117"/>
      <c r="M60" s="117"/>
      <c r="N60" s="117"/>
      <c r="O60" s="117"/>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row>
    <row r="61" spans="2:41" ht="24.75" customHeight="1">
      <c r="B61" s="117" t="s">
        <v>331</v>
      </c>
      <c r="C61" s="117"/>
      <c r="D61" s="117"/>
      <c r="E61" s="117"/>
      <c r="F61" s="117"/>
      <c r="G61" s="117"/>
      <c r="H61" s="117"/>
      <c r="I61" s="117"/>
      <c r="J61" s="117"/>
      <c r="K61" s="117"/>
      <c r="L61" s="117"/>
      <c r="M61" s="117"/>
      <c r="N61" s="117"/>
      <c r="O61" s="117"/>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row>
    <row r="62" spans="2:41" ht="5.25" customHeight="1" thickBot="1">
      <c r="B62" s="118"/>
      <c r="C62" s="118"/>
      <c r="D62" s="118"/>
      <c r="E62" s="118"/>
      <c r="F62" s="118"/>
      <c r="G62" s="118"/>
      <c r="H62" s="118"/>
      <c r="I62" s="118"/>
      <c r="J62" s="118"/>
      <c r="K62" s="118"/>
      <c r="L62" s="118"/>
      <c r="M62" s="118"/>
      <c r="N62" s="118"/>
      <c r="O62" s="118"/>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row>
    <row r="63" spans="2:41" ht="27.75" customHeight="1">
      <c r="B63" s="119" t="s">
        <v>332</v>
      </c>
      <c r="C63" s="119"/>
      <c r="D63" s="119"/>
      <c r="E63" s="119"/>
      <c r="F63" s="119"/>
      <c r="G63" s="119"/>
      <c r="H63" s="119"/>
      <c r="I63" s="119"/>
      <c r="J63" s="119"/>
      <c r="K63" s="119"/>
      <c r="L63" s="119"/>
      <c r="M63" s="119"/>
      <c r="N63" s="119"/>
      <c r="O63" s="119"/>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row>
    <row r="65" spans="2:15" ht="20.100000000000001" customHeight="1">
      <c r="B65" s="120" t="s">
        <v>320</v>
      </c>
      <c r="C65" s="120"/>
      <c r="D65" s="120"/>
      <c r="E65" s="120"/>
      <c r="F65" s="120"/>
      <c r="G65" s="120"/>
      <c r="H65" s="120"/>
      <c r="I65" s="120"/>
      <c r="J65" s="120"/>
      <c r="K65" s="120"/>
      <c r="L65" s="120"/>
      <c r="M65" s="120"/>
      <c r="N65" s="120"/>
      <c r="O65" s="120"/>
    </row>
    <row r="66" spans="2:15" ht="20.100000000000001" customHeight="1">
      <c r="B66" s="121" t="s">
        <v>292</v>
      </c>
      <c r="C66" s="121"/>
      <c r="D66" s="121"/>
      <c r="E66" s="121"/>
      <c r="F66" s="121"/>
      <c r="G66" s="121"/>
      <c r="H66" s="121"/>
      <c r="I66" s="121"/>
      <c r="J66" s="121"/>
      <c r="K66" s="121"/>
      <c r="L66" s="121"/>
      <c r="M66" s="121"/>
      <c r="N66" s="121"/>
      <c r="O66" s="121"/>
    </row>
    <row r="67" spans="2:15" ht="5.25" customHeight="1">
      <c r="B67" s="122"/>
      <c r="C67" s="122"/>
      <c r="D67" s="122"/>
      <c r="E67" s="122"/>
      <c r="F67" s="122"/>
      <c r="G67" s="122"/>
      <c r="H67" s="122"/>
      <c r="I67" s="122"/>
      <c r="J67" s="122"/>
      <c r="K67" s="122"/>
      <c r="L67" s="122"/>
      <c r="M67" s="122"/>
      <c r="N67" s="122"/>
      <c r="O67" s="122"/>
    </row>
    <row r="68" spans="2:15" ht="15.75">
      <c r="B68" s="123" t="s">
        <v>322</v>
      </c>
      <c r="C68" s="123"/>
      <c r="D68" s="123"/>
      <c r="E68" s="123"/>
      <c r="F68" s="123"/>
      <c r="G68" s="123"/>
      <c r="H68" s="123"/>
      <c r="I68" s="123"/>
      <c r="J68" s="123"/>
      <c r="K68" s="123"/>
      <c r="L68" s="123"/>
      <c r="M68" s="123"/>
      <c r="N68" s="123"/>
      <c r="O68" s="123"/>
    </row>
    <row r="69" spans="2:15" ht="38.25" customHeight="1">
      <c r="B69" s="242" t="s">
        <v>293</v>
      </c>
      <c r="C69" s="242"/>
      <c r="D69" s="242"/>
      <c r="E69" s="242"/>
      <c r="F69" s="242"/>
      <c r="G69" s="242"/>
      <c r="H69" s="242"/>
      <c r="I69" s="242"/>
      <c r="J69" s="242"/>
      <c r="K69" s="242"/>
      <c r="L69" s="242"/>
      <c r="M69" s="242"/>
      <c r="N69" s="242"/>
      <c r="O69" s="242"/>
    </row>
    <row r="70" spans="2:15" ht="151.5" customHeight="1">
      <c r="B70" s="242" t="s">
        <v>333</v>
      </c>
      <c r="C70" s="242"/>
      <c r="D70" s="242"/>
      <c r="E70" s="242"/>
      <c r="F70" s="242"/>
      <c r="G70" s="242"/>
      <c r="H70" s="242"/>
      <c r="I70" s="242"/>
      <c r="J70" s="242"/>
      <c r="K70" s="242"/>
      <c r="L70" s="242"/>
      <c r="M70" s="242"/>
      <c r="N70" s="242"/>
      <c r="O70" s="242"/>
    </row>
    <row r="71" spans="2:15" ht="27" customHeight="1">
      <c r="B71" s="242" t="s">
        <v>334</v>
      </c>
      <c r="C71" s="242"/>
      <c r="D71" s="242"/>
      <c r="E71" s="242"/>
      <c r="F71" s="242"/>
      <c r="G71" s="242"/>
      <c r="H71" s="242"/>
      <c r="I71" s="242"/>
      <c r="J71" s="242"/>
      <c r="K71" s="242"/>
      <c r="L71" s="242"/>
      <c r="M71" s="242"/>
      <c r="N71" s="242"/>
      <c r="O71" s="242"/>
    </row>
    <row r="72" spans="2:15" ht="49.5" customHeight="1">
      <c r="B72" s="242" t="s">
        <v>335</v>
      </c>
      <c r="C72" s="242"/>
      <c r="D72" s="242"/>
      <c r="E72" s="242"/>
      <c r="F72" s="242"/>
      <c r="G72" s="242"/>
      <c r="H72" s="242"/>
      <c r="I72" s="242"/>
      <c r="J72" s="242"/>
      <c r="K72" s="242"/>
      <c r="L72" s="242"/>
      <c r="M72" s="242"/>
      <c r="N72" s="242"/>
      <c r="O72" s="242"/>
    </row>
    <row r="73" spans="2:15" ht="49.5" customHeight="1">
      <c r="B73" s="242" t="s">
        <v>336</v>
      </c>
      <c r="C73" s="242"/>
      <c r="D73" s="242"/>
      <c r="E73" s="242"/>
      <c r="F73" s="242"/>
      <c r="G73" s="242"/>
      <c r="H73" s="242"/>
      <c r="I73" s="242"/>
      <c r="J73" s="242"/>
      <c r="K73" s="242"/>
      <c r="L73" s="242"/>
      <c r="M73" s="242"/>
      <c r="N73" s="242"/>
      <c r="O73" s="242"/>
    </row>
    <row r="74" spans="2:15" ht="36.75" customHeight="1">
      <c r="B74" s="242" t="s">
        <v>337</v>
      </c>
      <c r="C74" s="242"/>
      <c r="D74" s="242"/>
      <c r="E74" s="242"/>
      <c r="F74" s="242"/>
      <c r="G74" s="242"/>
      <c r="H74" s="242"/>
      <c r="I74" s="242"/>
      <c r="J74" s="242"/>
      <c r="K74" s="242"/>
      <c r="L74" s="242"/>
      <c r="M74" s="242"/>
      <c r="N74" s="242"/>
      <c r="O74" s="242"/>
    </row>
    <row r="75" spans="2:15" ht="71.25" customHeight="1">
      <c r="B75" s="242" t="s">
        <v>338</v>
      </c>
      <c r="C75" s="242"/>
      <c r="D75" s="242"/>
      <c r="E75" s="242"/>
      <c r="F75" s="242"/>
      <c r="G75" s="242"/>
      <c r="H75" s="242"/>
      <c r="I75" s="242"/>
      <c r="J75" s="242"/>
      <c r="K75" s="242"/>
      <c r="L75" s="242"/>
      <c r="M75" s="242"/>
      <c r="N75" s="242"/>
      <c r="O75" s="242"/>
    </row>
    <row r="76" spans="2:15" ht="37.5" customHeight="1">
      <c r="B76" s="242" t="s">
        <v>339</v>
      </c>
      <c r="C76" s="242"/>
      <c r="D76" s="242"/>
      <c r="E76" s="242"/>
      <c r="F76" s="242"/>
      <c r="G76" s="242"/>
      <c r="H76" s="242"/>
      <c r="I76" s="242"/>
      <c r="J76" s="242"/>
      <c r="K76" s="242"/>
      <c r="L76" s="242"/>
      <c r="M76" s="242"/>
      <c r="N76" s="242"/>
      <c r="O76" s="242"/>
    </row>
    <row r="77" spans="2:15" ht="60" customHeight="1">
      <c r="B77" s="242" t="s">
        <v>340</v>
      </c>
      <c r="C77" s="242"/>
      <c r="D77" s="242"/>
      <c r="E77" s="242"/>
      <c r="F77" s="242"/>
      <c r="G77" s="242"/>
      <c r="H77" s="242"/>
      <c r="I77" s="242"/>
      <c r="J77" s="242"/>
      <c r="K77" s="242"/>
      <c r="L77" s="242"/>
      <c r="M77" s="242"/>
      <c r="N77" s="242"/>
      <c r="O77" s="242"/>
    </row>
    <row r="78" spans="2:15" ht="27" customHeight="1">
      <c r="B78" s="242" t="s">
        <v>341</v>
      </c>
      <c r="C78" s="242"/>
      <c r="D78" s="242"/>
      <c r="E78" s="242"/>
      <c r="F78" s="242"/>
      <c r="G78" s="242"/>
      <c r="H78" s="242"/>
      <c r="I78" s="242"/>
      <c r="J78" s="242"/>
      <c r="K78" s="242"/>
      <c r="L78" s="242"/>
      <c r="M78" s="242"/>
      <c r="N78" s="242"/>
      <c r="O78" s="242"/>
    </row>
    <row r="79" spans="2:15" ht="36" customHeight="1">
      <c r="B79" s="242" t="s">
        <v>342</v>
      </c>
      <c r="C79" s="242"/>
      <c r="D79" s="242"/>
      <c r="E79" s="242"/>
      <c r="F79" s="242"/>
      <c r="G79" s="242"/>
      <c r="H79" s="242"/>
      <c r="I79" s="242"/>
      <c r="J79" s="242"/>
      <c r="K79" s="242"/>
      <c r="L79" s="242"/>
      <c r="M79" s="242"/>
      <c r="N79" s="242"/>
      <c r="O79" s="242"/>
    </row>
    <row r="80" spans="2:15" ht="27.75" customHeight="1">
      <c r="B80" s="242" t="s">
        <v>343</v>
      </c>
      <c r="C80" s="242"/>
      <c r="D80" s="242"/>
      <c r="E80" s="242"/>
      <c r="F80" s="242"/>
      <c r="G80" s="242"/>
      <c r="H80" s="242"/>
      <c r="I80" s="242"/>
      <c r="J80" s="242"/>
      <c r="K80" s="242"/>
      <c r="L80" s="242"/>
      <c r="M80" s="242"/>
      <c r="N80" s="242"/>
      <c r="O80" s="242"/>
    </row>
    <row r="81" spans="2:41" ht="72.75" customHeight="1">
      <c r="B81" s="242" t="s">
        <v>344</v>
      </c>
      <c r="C81" s="242"/>
      <c r="D81" s="242"/>
      <c r="E81" s="242"/>
      <c r="F81" s="242"/>
      <c r="G81" s="242"/>
      <c r="H81" s="242"/>
      <c r="I81" s="242"/>
      <c r="J81" s="242"/>
      <c r="K81" s="242"/>
      <c r="L81" s="242"/>
      <c r="M81" s="242"/>
      <c r="N81" s="242"/>
      <c r="O81" s="242"/>
    </row>
    <row r="82" spans="2:41" ht="25.5" customHeight="1">
      <c r="B82" s="242" t="s">
        <v>345</v>
      </c>
      <c r="C82" s="242"/>
      <c r="D82" s="242"/>
      <c r="E82" s="242"/>
      <c r="F82" s="242"/>
      <c r="G82" s="242"/>
      <c r="H82" s="242"/>
      <c r="I82" s="242"/>
      <c r="J82" s="242"/>
      <c r="K82" s="242"/>
      <c r="L82" s="242"/>
      <c r="M82" s="242"/>
      <c r="N82" s="242"/>
      <c r="O82" s="242"/>
    </row>
    <row r="83" spans="2:41" ht="48" customHeight="1">
      <c r="B83" s="242" t="s">
        <v>346</v>
      </c>
      <c r="C83" s="242"/>
      <c r="D83" s="242"/>
      <c r="E83" s="242"/>
      <c r="F83" s="242"/>
      <c r="G83" s="242"/>
      <c r="H83" s="242"/>
      <c r="I83" s="242"/>
      <c r="J83" s="242"/>
      <c r="K83" s="242"/>
      <c r="L83" s="242"/>
      <c r="M83" s="242"/>
      <c r="N83" s="242"/>
      <c r="O83" s="242"/>
    </row>
    <row r="84" spans="2:41" ht="26.25" customHeight="1">
      <c r="B84" s="242" t="s">
        <v>347</v>
      </c>
      <c r="C84" s="242"/>
      <c r="D84" s="242"/>
      <c r="E84" s="242"/>
      <c r="F84" s="242"/>
      <c r="G84" s="242"/>
      <c r="H84" s="242"/>
      <c r="I84" s="242"/>
      <c r="J84" s="242"/>
      <c r="K84" s="242"/>
      <c r="L84" s="242"/>
      <c r="M84" s="242"/>
      <c r="N84" s="242"/>
      <c r="O84" s="242"/>
    </row>
    <row r="85" spans="2:41">
      <c r="B85" s="242" t="s">
        <v>348</v>
      </c>
      <c r="C85" s="242"/>
      <c r="D85" s="242"/>
      <c r="E85" s="242"/>
      <c r="F85" s="242"/>
      <c r="G85" s="242"/>
      <c r="H85" s="242"/>
      <c r="I85" s="242"/>
      <c r="J85" s="242"/>
      <c r="K85" s="242"/>
      <c r="L85" s="242"/>
      <c r="M85" s="242"/>
      <c r="N85" s="242"/>
      <c r="O85" s="242"/>
    </row>
    <row r="86" spans="2:41" ht="26.25" customHeight="1">
      <c r="B86" s="242" t="s">
        <v>349</v>
      </c>
      <c r="C86" s="242"/>
      <c r="D86" s="242"/>
      <c r="E86" s="242"/>
      <c r="F86" s="242"/>
      <c r="G86" s="242"/>
      <c r="H86" s="242"/>
      <c r="I86" s="242"/>
      <c r="J86" s="242"/>
      <c r="K86" s="242"/>
      <c r="L86" s="242"/>
      <c r="M86" s="242"/>
      <c r="N86" s="242"/>
      <c r="O86" s="242"/>
    </row>
    <row r="87" spans="2:41" ht="5.25" customHeight="1" thickBot="1">
      <c r="B87" s="118"/>
      <c r="C87" s="118"/>
      <c r="D87" s="118"/>
      <c r="E87" s="118"/>
      <c r="F87" s="118"/>
      <c r="G87" s="118"/>
      <c r="H87" s="118"/>
      <c r="I87" s="118"/>
      <c r="J87" s="118"/>
      <c r="K87" s="118"/>
      <c r="L87" s="118"/>
      <c r="M87" s="118"/>
      <c r="N87" s="118"/>
      <c r="O87" s="118"/>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row>
    <row r="88" spans="2:41" ht="27.75" customHeight="1">
      <c r="B88" s="119" t="s">
        <v>332</v>
      </c>
      <c r="C88" s="119"/>
      <c r="D88" s="119"/>
      <c r="E88" s="119"/>
      <c r="F88" s="119"/>
      <c r="G88" s="119"/>
      <c r="H88" s="119"/>
      <c r="I88" s="119"/>
      <c r="J88" s="119"/>
      <c r="K88" s="119"/>
      <c r="L88" s="119"/>
      <c r="M88" s="119"/>
      <c r="N88" s="119"/>
      <c r="O88" s="119"/>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row>
    <row r="89" spans="2:41">
      <c r="B89" s="243"/>
      <c r="C89" s="243"/>
      <c r="D89" s="243"/>
      <c r="E89" s="243"/>
      <c r="F89" s="243"/>
      <c r="G89" s="243"/>
      <c r="H89" s="243"/>
      <c r="I89" s="243"/>
      <c r="J89" s="243"/>
      <c r="K89" s="243"/>
      <c r="L89" s="243"/>
      <c r="M89" s="243"/>
      <c r="N89" s="243"/>
      <c r="O89" s="243"/>
    </row>
    <row r="90" spans="2:41">
      <c r="B90" s="244"/>
      <c r="C90" s="244"/>
      <c r="D90" s="244"/>
      <c r="E90" s="244"/>
      <c r="F90" s="244"/>
      <c r="G90" s="244"/>
      <c r="H90" s="244"/>
      <c r="I90" s="244"/>
      <c r="J90" s="244"/>
      <c r="K90" s="244"/>
      <c r="L90" s="244"/>
      <c r="M90" s="244"/>
      <c r="N90" s="244"/>
      <c r="O90" s="244"/>
    </row>
  </sheetData>
  <sheetProtection algorithmName="SHA-512" hashValue="LU+M+RyEryx3bURKgFRYq6gwbpNLO+7ZWCajHjG8Iu0A5xS/u708hamezhqzV6oZyGQ+c/XF/YGJznRjXBahow==" saltValue="YP+/YvvBmF1HyjtyrzorsA==" spinCount="100000" sheet="1" objects="1" scenarios="1" selectLockedCells="1"/>
  <mergeCells count="160">
    <mergeCell ref="B83:O83"/>
    <mergeCell ref="B84:O84"/>
    <mergeCell ref="B85:O85"/>
    <mergeCell ref="B86:O86"/>
    <mergeCell ref="B87:O87"/>
    <mergeCell ref="B88:O88"/>
    <mergeCell ref="B89:O89"/>
    <mergeCell ref="B90:O90"/>
    <mergeCell ref="B74:O74"/>
    <mergeCell ref="B75:O75"/>
    <mergeCell ref="B76:O76"/>
    <mergeCell ref="B77:O77"/>
    <mergeCell ref="B78:O78"/>
    <mergeCell ref="B79:O79"/>
    <mergeCell ref="B80:O80"/>
    <mergeCell ref="B81:O81"/>
    <mergeCell ref="B82:O82"/>
    <mergeCell ref="B65:O65"/>
    <mergeCell ref="B66:O66"/>
    <mergeCell ref="B67:O67"/>
    <mergeCell ref="B68:O68"/>
    <mergeCell ref="B69:O69"/>
    <mergeCell ref="B70:O70"/>
    <mergeCell ref="B71:O71"/>
    <mergeCell ref="B72:O72"/>
    <mergeCell ref="B73:O73"/>
    <mergeCell ref="B1:O1"/>
    <mergeCell ref="B2:O2"/>
    <mergeCell ref="B3:O3"/>
    <mergeCell ref="B4:C4"/>
    <mergeCell ref="D4:F4"/>
    <mergeCell ref="G4:H4"/>
    <mergeCell ref="I4:K4"/>
    <mergeCell ref="M4:O4"/>
    <mergeCell ref="B10:H10"/>
    <mergeCell ref="I10:O10"/>
    <mergeCell ref="B8:D8"/>
    <mergeCell ref="E8:H8"/>
    <mergeCell ref="J8:O8"/>
    <mergeCell ref="B9:D9"/>
    <mergeCell ref="E9:H9"/>
    <mergeCell ref="J9:O9"/>
    <mergeCell ref="B5:O5"/>
    <mergeCell ref="B6:D6"/>
    <mergeCell ref="E6:O6"/>
    <mergeCell ref="B7:D7"/>
    <mergeCell ref="E7:H7"/>
    <mergeCell ref="J7:K7"/>
    <mergeCell ref="B11:D11"/>
    <mergeCell ref="E11:H11"/>
    <mergeCell ref="J11:K11"/>
    <mergeCell ref="B16:D16"/>
    <mergeCell ref="E16:H16"/>
    <mergeCell ref="I16:K16"/>
    <mergeCell ref="M16:N16"/>
    <mergeCell ref="B12:D12"/>
    <mergeCell ref="E12:H12"/>
    <mergeCell ref="I12:M12"/>
    <mergeCell ref="N12:O12"/>
    <mergeCell ref="B13:D13"/>
    <mergeCell ref="I13:J13"/>
    <mergeCell ref="L13:M13"/>
    <mergeCell ref="N13:O13"/>
    <mergeCell ref="E13:H13"/>
    <mergeCell ref="B17:O17"/>
    <mergeCell ref="B18:D18"/>
    <mergeCell ref="E18:H18"/>
    <mergeCell ref="I18:K18"/>
    <mergeCell ref="L18:O18"/>
    <mergeCell ref="B14:D14"/>
    <mergeCell ref="E14:H14"/>
    <mergeCell ref="I14:K14"/>
    <mergeCell ref="L14:O14"/>
    <mergeCell ref="B15:D15"/>
    <mergeCell ref="E15:H15"/>
    <mergeCell ref="I15:K15"/>
    <mergeCell ref="M15:N15"/>
    <mergeCell ref="B21:O21"/>
    <mergeCell ref="B22:G22"/>
    <mergeCell ref="H22:I22"/>
    <mergeCell ref="J22:K22"/>
    <mergeCell ref="L22:M22"/>
    <mergeCell ref="N22:O22"/>
    <mergeCell ref="B19:D19"/>
    <mergeCell ref="E19:H19"/>
    <mergeCell ref="J19:K19"/>
    <mergeCell ref="B20:D20"/>
    <mergeCell ref="E20:H20"/>
    <mergeCell ref="J20:O20"/>
    <mergeCell ref="B27:G27"/>
    <mergeCell ref="L27:M27"/>
    <mergeCell ref="N27:O27"/>
    <mergeCell ref="B23:G23"/>
    <mergeCell ref="L23:M23"/>
    <mergeCell ref="N23:O23"/>
    <mergeCell ref="B26:G26"/>
    <mergeCell ref="L26:M26"/>
    <mergeCell ref="N26:O26"/>
    <mergeCell ref="B24:G24"/>
    <mergeCell ref="L24:M24"/>
    <mergeCell ref="N24:O24"/>
    <mergeCell ref="L25:M25"/>
    <mergeCell ref="N25:O25"/>
    <mergeCell ref="B28:M28"/>
    <mergeCell ref="N28:O28"/>
    <mergeCell ref="B29:G29"/>
    <mergeCell ref="L29:M29"/>
    <mergeCell ref="N29:O29"/>
    <mergeCell ref="B30:M30"/>
    <mergeCell ref="N30:O30"/>
    <mergeCell ref="B37:O37"/>
    <mergeCell ref="B38:D38"/>
    <mergeCell ref="L38:N38"/>
    <mergeCell ref="G38:I38"/>
    <mergeCell ref="B31:O31"/>
    <mergeCell ref="H32:I32"/>
    <mergeCell ref="J32:K32"/>
    <mergeCell ref="L32:M32"/>
    <mergeCell ref="N32:O32"/>
    <mergeCell ref="H33:I33"/>
    <mergeCell ref="L33:M33"/>
    <mergeCell ref="N33:O33"/>
    <mergeCell ref="B32:G32"/>
    <mergeCell ref="B33:F33"/>
    <mergeCell ref="B34:O34"/>
    <mergeCell ref="B35:H35"/>
    <mergeCell ref="I35:O35"/>
    <mergeCell ref="B36:H36"/>
    <mergeCell ref="I36:O36"/>
    <mergeCell ref="B40:O40"/>
    <mergeCell ref="B44:O44"/>
    <mergeCell ref="B45:O45"/>
    <mergeCell ref="B46:D46"/>
    <mergeCell ref="E46:K46"/>
    <mergeCell ref="M46:O46"/>
    <mergeCell ref="B47:D47"/>
    <mergeCell ref="E47:K47"/>
    <mergeCell ref="M47:O47"/>
    <mergeCell ref="B41:O41"/>
    <mergeCell ref="B42:D42"/>
    <mergeCell ref="E42:K42"/>
    <mergeCell ref="M42:O42"/>
    <mergeCell ref="B43:D43"/>
    <mergeCell ref="E43:K43"/>
    <mergeCell ref="M43:O43"/>
    <mergeCell ref="B58:O58"/>
    <mergeCell ref="B59:O59"/>
    <mergeCell ref="B60:O60"/>
    <mergeCell ref="B61:O61"/>
    <mergeCell ref="B62:O62"/>
    <mergeCell ref="B63:O63"/>
    <mergeCell ref="B49:O49"/>
    <mergeCell ref="B50:O50"/>
    <mergeCell ref="B51:O51"/>
    <mergeCell ref="B52:O52"/>
    <mergeCell ref="B53:O53"/>
    <mergeCell ref="B54:O54"/>
    <mergeCell ref="B55:O55"/>
    <mergeCell ref="B56:O56"/>
    <mergeCell ref="B57:O57"/>
  </mergeCells>
  <conditionalFormatting sqref="G33:H33">
    <cfRule type="containsBlanks" dxfId="8" priority="7">
      <formula>LEN(TRIM(G33))=0</formula>
    </cfRule>
  </conditionalFormatting>
  <conditionalFormatting sqref="J29">
    <cfRule type="cellIs" dxfId="7" priority="12" operator="equal">
      <formula>$N$6</formula>
    </cfRule>
  </conditionalFormatting>
  <conditionalFormatting sqref="J33">
    <cfRule type="containsBlanks" dxfId="6" priority="10">
      <formula>LEN(TRIM(J33))=0</formula>
    </cfRule>
  </conditionalFormatting>
  <conditionalFormatting sqref="L33">
    <cfRule type="containsBlanks" dxfId="5" priority="9">
      <formula>LEN(TRIM(L33))=0</formula>
    </cfRule>
  </conditionalFormatting>
  <conditionalFormatting sqref="M4 J23:J25 E38 J38 O38">
    <cfRule type="containsBlanks" dxfId="4" priority="11">
      <formula>LEN(TRIM(E4))=0</formula>
    </cfRule>
  </conditionalFormatting>
  <conditionalFormatting sqref="N33">
    <cfRule type="containsBlanks" dxfId="3" priority="8">
      <formula>LEN(TRIM(N33))=0</formula>
    </cfRule>
  </conditionalFormatting>
  <pageMargins left="0.7" right="0.7" top="0.75" bottom="0.75" header="0.3" footer="0.3"/>
  <pageSetup scale="69" fitToHeight="0" orientation="portrait" r:id="rId1"/>
  <rowBreaks count="2" manualBreakCount="2">
    <brk id="47" max="16383" man="1"/>
    <brk id="63" max="16383" man="1"/>
  </rowBreaks>
  <ignoredErrors>
    <ignoredError sqref="N28"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76FE4AD6-E719-4702-BC4E-5B754C9798F9}">
          <x14:formula1>
            <xm:f>Lists!$B$3:$B$7</xm:f>
          </x14:formula1>
          <xm:sqref>N13:O13</xm:sqref>
        </x14:dataValidation>
        <x14:dataValidation type="list" allowBlank="1" showInputMessage="1" showErrorMessage="1" xr:uid="{DC41970D-158D-46A0-B275-374C65F0F0B6}">
          <x14:formula1>
            <xm:f>Lists!$B$10:$B$13</xm:f>
          </x14:formula1>
          <xm:sqref>E14:H14</xm:sqref>
        </x14:dataValidation>
        <x14:dataValidation type="list" allowBlank="1" showInputMessage="1" showErrorMessage="1" xr:uid="{823F1C63-87BB-427E-91D0-2364ABB3D797}">
          <x14:formula1>
            <xm:f>Lists!$B$37:$B$39</xm:f>
          </x14:formula1>
          <xm:sqref>L14:O14</xm:sqref>
        </x14:dataValidation>
        <x14:dataValidation type="list" allowBlank="1" showInputMessage="1" showErrorMessage="1" xr:uid="{27E29108-BBAF-4655-9CC6-255CB18683D6}">
          <x14:formula1>
            <xm:f>Lists!$B$26:$B$34</xm:f>
          </x14:formula1>
          <xm:sqref>E16:H16</xm:sqref>
        </x14:dataValidation>
        <x14:dataValidation type="list" allowBlank="1" showInputMessage="1" showErrorMessage="1" xr:uid="{F4921DE2-35B5-4351-9463-CC53BEA7BE6F}">
          <x14:formula1>
            <xm:f>Lists!$B$16:$B$23</xm:f>
          </x14:formula1>
          <xm:sqref>E15:H15</xm:sqref>
        </x14:dataValidation>
        <x14:dataValidation type="list" allowBlank="1" showInputMessage="1" showErrorMessage="1" xr:uid="{AFEA84CB-A991-4B8C-A479-507FCE752001}">
          <x14:formula1>
            <xm:f>Lists!$D$8:$D$10</xm:f>
          </x14:formula1>
          <xm:sqref>G33</xm:sqref>
        </x14:dataValidation>
        <x14:dataValidation type="list" allowBlank="1" showInputMessage="1" showErrorMessage="1" xr:uid="{C38C293E-1277-44D0-9760-579C53873BE6}">
          <x14:formula1>
            <xm:f>Lists!$D$17:$D$21</xm:f>
          </x14:formula1>
          <xm:sqref>M4:O4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DB63-7C0E-479F-B9F0-C47ACD9CD60C}">
  <sheetPr>
    <pageSetUpPr fitToPage="1"/>
  </sheetPr>
  <dimension ref="B1:W46"/>
  <sheetViews>
    <sheetView showGridLines="0" workbookViewId="0">
      <selection activeCell="F18" sqref="F18:G18"/>
    </sheetView>
  </sheetViews>
  <sheetFormatPr defaultColWidth="9.140625" defaultRowHeight="15"/>
  <cols>
    <col min="1" max="1" width="5.7109375" style="20" customWidth="1"/>
    <col min="2" max="21" width="9.140625" style="20"/>
    <col min="22" max="22" width="9.85546875" style="20" bestFit="1" customWidth="1"/>
    <col min="23" max="23" width="9.140625" style="20"/>
    <col min="24" max="24" width="5.7109375" style="20" customWidth="1"/>
    <col min="25" max="16384" width="9.140625" style="20"/>
  </cols>
  <sheetData>
    <row r="1" spans="2:23" ht="19.5" customHeight="1">
      <c r="B1" s="273" t="s">
        <v>289</v>
      </c>
      <c r="C1" s="274"/>
      <c r="D1" s="274"/>
      <c r="E1" s="274"/>
      <c r="F1" s="274"/>
      <c r="G1" s="274"/>
      <c r="H1" s="274"/>
      <c r="I1" s="274"/>
      <c r="J1" s="274"/>
      <c r="K1" s="274"/>
      <c r="L1" s="274"/>
      <c r="M1" s="274"/>
      <c r="N1" s="274"/>
      <c r="O1" s="274"/>
      <c r="P1" s="274"/>
      <c r="Q1" s="274"/>
      <c r="R1" s="274"/>
      <c r="S1" s="274"/>
      <c r="T1" s="274"/>
      <c r="U1" s="274"/>
      <c r="V1" s="274"/>
      <c r="W1" s="275"/>
    </row>
    <row r="2" spans="2:23" ht="19.5" customHeight="1">
      <c r="B2" s="276" t="s">
        <v>267</v>
      </c>
      <c r="C2" s="277"/>
      <c r="D2" s="277"/>
      <c r="E2" s="277"/>
      <c r="F2" s="277"/>
      <c r="G2" s="278" t="str">
        <f>IF(ISBLANK('HVAC Workbook'!D4),"",'HVAC Workbook'!D4)</f>
        <v/>
      </c>
      <c r="H2" s="278"/>
      <c r="I2" s="278"/>
      <c r="J2" s="278"/>
      <c r="K2" s="279"/>
      <c r="L2" s="280" t="s">
        <v>2</v>
      </c>
      <c r="M2" s="277"/>
      <c r="N2" s="277"/>
      <c r="O2" s="277"/>
      <c r="P2" s="277"/>
      <c r="Q2" s="277"/>
      <c r="R2" s="278" t="str">
        <f>IF(ISBLANK('HVAC Workbook'!I4),"",'HVAC Workbook'!I4)</f>
        <v/>
      </c>
      <c r="S2" s="278"/>
      <c r="T2" s="278"/>
      <c r="U2" s="278"/>
      <c r="V2" s="278"/>
      <c r="W2" s="281"/>
    </row>
    <row r="3" spans="2:23" ht="19.5" customHeight="1">
      <c r="B3" s="282" t="s">
        <v>129</v>
      </c>
      <c r="C3" s="283"/>
      <c r="D3" s="283"/>
      <c r="E3" s="283"/>
      <c r="F3" s="283"/>
      <c r="G3" s="283"/>
      <c r="H3" s="283"/>
      <c r="I3" s="283"/>
      <c r="J3" s="283"/>
      <c r="K3" s="284"/>
      <c r="L3" s="285" t="s">
        <v>130</v>
      </c>
      <c r="M3" s="286"/>
      <c r="N3" s="286"/>
      <c r="O3" s="286"/>
      <c r="P3" s="286"/>
      <c r="Q3" s="286"/>
      <c r="R3" s="286"/>
      <c r="S3" s="286"/>
      <c r="T3" s="286"/>
      <c r="U3" s="286"/>
      <c r="V3" s="286"/>
      <c r="W3" s="287"/>
    </row>
    <row r="4" spans="2:23" ht="30">
      <c r="B4" s="21"/>
      <c r="C4" s="271" t="s">
        <v>131</v>
      </c>
      <c r="D4" s="271"/>
      <c r="E4" s="22" t="s">
        <v>132</v>
      </c>
      <c r="F4" s="272" t="s">
        <v>133</v>
      </c>
      <c r="G4" s="272"/>
      <c r="H4" s="272" t="s">
        <v>134</v>
      </c>
      <c r="I4" s="272"/>
      <c r="J4" s="272" t="s">
        <v>135</v>
      </c>
      <c r="K4" s="272"/>
      <c r="L4" s="271" t="s">
        <v>136</v>
      </c>
      <c r="M4" s="271"/>
      <c r="N4" s="23" t="s">
        <v>273</v>
      </c>
      <c r="O4" s="272" t="s">
        <v>137</v>
      </c>
      <c r="P4" s="272"/>
      <c r="Q4" s="23" t="s">
        <v>274</v>
      </c>
      <c r="R4" s="272" t="s">
        <v>138</v>
      </c>
      <c r="S4" s="272"/>
      <c r="T4" s="23" t="s">
        <v>275</v>
      </c>
      <c r="U4" s="22" t="s">
        <v>139</v>
      </c>
      <c r="V4" s="271" t="s">
        <v>140</v>
      </c>
      <c r="W4" s="288"/>
    </row>
    <row r="5" spans="2:23" ht="19.5" customHeight="1">
      <c r="B5" s="24" t="s">
        <v>141</v>
      </c>
      <c r="C5" s="266">
        <v>2</v>
      </c>
      <c r="D5" s="266"/>
      <c r="E5" s="25" t="s">
        <v>142</v>
      </c>
      <c r="F5" s="267">
        <v>20</v>
      </c>
      <c r="G5" s="267"/>
      <c r="H5" s="267">
        <v>2</v>
      </c>
      <c r="I5" s="267"/>
      <c r="J5" s="267">
        <v>8</v>
      </c>
      <c r="K5" s="267"/>
      <c r="L5" s="266">
        <v>1234567</v>
      </c>
      <c r="M5" s="266"/>
      <c r="N5" s="26">
        <v>18</v>
      </c>
      <c r="O5" s="268">
        <v>24000</v>
      </c>
      <c r="P5" s="268"/>
      <c r="Q5" s="26">
        <v>10.5</v>
      </c>
      <c r="R5" s="268">
        <v>26000</v>
      </c>
      <c r="S5" s="268"/>
      <c r="T5" s="26">
        <v>12</v>
      </c>
      <c r="U5" s="27">
        <v>2</v>
      </c>
      <c r="V5" s="269">
        <v>8000</v>
      </c>
      <c r="W5" s="270"/>
    </row>
    <row r="6" spans="2:23" ht="19.5" customHeight="1">
      <c r="B6" s="24">
        <v>1</v>
      </c>
      <c r="C6" s="264"/>
      <c r="D6" s="264"/>
      <c r="E6" s="28"/>
      <c r="F6" s="265"/>
      <c r="G6" s="265"/>
      <c r="H6" s="265"/>
      <c r="I6" s="265"/>
      <c r="J6" s="265"/>
      <c r="K6" s="265"/>
      <c r="L6" s="264"/>
      <c r="M6" s="264"/>
      <c r="N6" s="29"/>
      <c r="O6" s="261"/>
      <c r="P6" s="261"/>
      <c r="Q6" s="29"/>
      <c r="R6" s="261"/>
      <c r="S6" s="261"/>
      <c r="T6" s="29"/>
      <c r="U6" s="30"/>
      <c r="V6" s="262"/>
      <c r="W6" s="263"/>
    </row>
    <row r="7" spans="2:23" ht="19.5" customHeight="1">
      <c r="B7" s="24">
        <v>2</v>
      </c>
      <c r="C7" s="264"/>
      <c r="D7" s="264"/>
      <c r="E7" s="28"/>
      <c r="F7" s="265"/>
      <c r="G7" s="265"/>
      <c r="H7" s="265"/>
      <c r="I7" s="265"/>
      <c r="J7" s="265"/>
      <c r="K7" s="265"/>
      <c r="L7" s="264"/>
      <c r="M7" s="264"/>
      <c r="N7" s="29"/>
      <c r="O7" s="261"/>
      <c r="P7" s="261"/>
      <c r="Q7" s="29"/>
      <c r="R7" s="261"/>
      <c r="S7" s="261"/>
      <c r="T7" s="29"/>
      <c r="U7" s="30"/>
      <c r="V7" s="262"/>
      <c r="W7" s="263"/>
    </row>
    <row r="8" spans="2:23" ht="19.5" customHeight="1">
      <c r="B8" s="24">
        <v>3</v>
      </c>
      <c r="C8" s="264"/>
      <c r="D8" s="264"/>
      <c r="E8" s="28"/>
      <c r="F8" s="265"/>
      <c r="G8" s="265"/>
      <c r="H8" s="265"/>
      <c r="I8" s="265"/>
      <c r="J8" s="265"/>
      <c r="K8" s="265"/>
      <c r="L8" s="264"/>
      <c r="M8" s="264"/>
      <c r="N8" s="29"/>
      <c r="O8" s="261"/>
      <c r="P8" s="261"/>
      <c r="Q8" s="29"/>
      <c r="R8" s="261"/>
      <c r="S8" s="261"/>
      <c r="T8" s="29"/>
      <c r="U8" s="30"/>
      <c r="V8" s="262"/>
      <c r="W8" s="263"/>
    </row>
    <row r="9" spans="2:23" ht="19.5" customHeight="1">
      <c r="B9" s="24">
        <v>4</v>
      </c>
      <c r="C9" s="264"/>
      <c r="D9" s="264"/>
      <c r="E9" s="28"/>
      <c r="F9" s="265"/>
      <c r="G9" s="265"/>
      <c r="H9" s="265"/>
      <c r="I9" s="265"/>
      <c r="J9" s="265"/>
      <c r="K9" s="265"/>
      <c r="L9" s="264"/>
      <c r="M9" s="264"/>
      <c r="N9" s="29"/>
      <c r="O9" s="261"/>
      <c r="P9" s="261"/>
      <c r="Q9" s="29"/>
      <c r="R9" s="261"/>
      <c r="S9" s="261"/>
      <c r="T9" s="29"/>
      <c r="U9" s="30"/>
      <c r="V9" s="262"/>
      <c r="W9" s="263"/>
    </row>
    <row r="10" spans="2:23" ht="19.5" customHeight="1">
      <c r="B10" s="24">
        <v>5</v>
      </c>
      <c r="C10" s="264"/>
      <c r="D10" s="264"/>
      <c r="E10" s="28"/>
      <c r="F10" s="265"/>
      <c r="G10" s="265"/>
      <c r="H10" s="265"/>
      <c r="I10" s="265"/>
      <c r="J10" s="265"/>
      <c r="K10" s="265"/>
      <c r="L10" s="264"/>
      <c r="M10" s="264"/>
      <c r="N10" s="29"/>
      <c r="O10" s="261"/>
      <c r="P10" s="261"/>
      <c r="Q10" s="29"/>
      <c r="R10" s="261"/>
      <c r="S10" s="261"/>
      <c r="T10" s="29"/>
      <c r="U10" s="30"/>
      <c r="V10" s="262"/>
      <c r="W10" s="263"/>
    </row>
    <row r="11" spans="2:23" ht="19.5" customHeight="1">
      <c r="B11" s="24">
        <v>6</v>
      </c>
      <c r="C11" s="264"/>
      <c r="D11" s="264"/>
      <c r="E11" s="28"/>
      <c r="F11" s="265"/>
      <c r="G11" s="265"/>
      <c r="H11" s="265"/>
      <c r="I11" s="265"/>
      <c r="J11" s="265"/>
      <c r="K11" s="265"/>
      <c r="L11" s="264"/>
      <c r="M11" s="264"/>
      <c r="N11" s="29"/>
      <c r="O11" s="261"/>
      <c r="P11" s="261"/>
      <c r="Q11" s="29"/>
      <c r="R11" s="261"/>
      <c r="S11" s="261"/>
      <c r="T11" s="29"/>
      <c r="U11" s="30"/>
      <c r="V11" s="262"/>
      <c r="W11" s="263"/>
    </row>
    <row r="12" spans="2:23" ht="19.5" customHeight="1">
      <c r="B12" s="24">
        <v>7</v>
      </c>
      <c r="C12" s="264"/>
      <c r="D12" s="264"/>
      <c r="E12" s="28"/>
      <c r="F12" s="265"/>
      <c r="G12" s="265"/>
      <c r="H12" s="265"/>
      <c r="I12" s="265"/>
      <c r="J12" s="265"/>
      <c r="K12" s="265"/>
      <c r="L12" s="264"/>
      <c r="M12" s="264"/>
      <c r="N12" s="29"/>
      <c r="O12" s="261"/>
      <c r="P12" s="261"/>
      <c r="Q12" s="29"/>
      <c r="R12" s="261"/>
      <c r="S12" s="261"/>
      <c r="T12" s="29"/>
      <c r="U12" s="30"/>
      <c r="V12" s="262"/>
      <c r="W12" s="263"/>
    </row>
    <row r="13" spans="2:23" ht="19.5" customHeight="1">
      <c r="B13" s="24">
        <v>8</v>
      </c>
      <c r="C13" s="264"/>
      <c r="D13" s="264"/>
      <c r="E13" s="28"/>
      <c r="F13" s="265"/>
      <c r="G13" s="265"/>
      <c r="H13" s="265"/>
      <c r="I13" s="265"/>
      <c r="J13" s="265"/>
      <c r="K13" s="265"/>
      <c r="L13" s="264"/>
      <c r="M13" s="264"/>
      <c r="N13" s="29"/>
      <c r="O13" s="261"/>
      <c r="P13" s="261"/>
      <c r="Q13" s="29"/>
      <c r="R13" s="261"/>
      <c r="S13" s="261"/>
      <c r="T13" s="29"/>
      <c r="U13" s="30"/>
      <c r="V13" s="262"/>
      <c r="W13" s="263"/>
    </row>
    <row r="14" spans="2:23" ht="19.5" customHeight="1">
      <c r="B14" s="24">
        <v>9</v>
      </c>
      <c r="C14" s="264"/>
      <c r="D14" s="264"/>
      <c r="E14" s="28"/>
      <c r="F14" s="265"/>
      <c r="G14" s="265"/>
      <c r="H14" s="265"/>
      <c r="I14" s="265"/>
      <c r="J14" s="265"/>
      <c r="K14" s="265"/>
      <c r="L14" s="264"/>
      <c r="M14" s="264"/>
      <c r="N14" s="29"/>
      <c r="O14" s="261"/>
      <c r="P14" s="261"/>
      <c r="Q14" s="29"/>
      <c r="R14" s="261"/>
      <c r="S14" s="261"/>
      <c r="T14" s="29"/>
      <c r="U14" s="30"/>
      <c r="V14" s="262"/>
      <c r="W14" s="263"/>
    </row>
    <row r="15" spans="2:23" ht="19.5" customHeight="1">
      <c r="B15" s="24">
        <v>10</v>
      </c>
      <c r="C15" s="264"/>
      <c r="D15" s="264"/>
      <c r="E15" s="28"/>
      <c r="F15" s="265"/>
      <c r="G15" s="265"/>
      <c r="H15" s="265"/>
      <c r="I15" s="265"/>
      <c r="J15" s="265"/>
      <c r="K15" s="265"/>
      <c r="L15" s="264"/>
      <c r="M15" s="264"/>
      <c r="N15" s="29"/>
      <c r="O15" s="261"/>
      <c r="P15" s="261"/>
      <c r="Q15" s="29"/>
      <c r="R15" s="261"/>
      <c r="S15" s="261"/>
      <c r="T15" s="29"/>
      <c r="U15" s="30"/>
      <c r="V15" s="262"/>
      <c r="W15" s="263"/>
    </row>
    <row r="16" spans="2:23" ht="19.5" customHeight="1">
      <c r="B16" s="24">
        <v>11</v>
      </c>
      <c r="C16" s="264"/>
      <c r="D16" s="264"/>
      <c r="E16" s="28"/>
      <c r="F16" s="265"/>
      <c r="G16" s="265"/>
      <c r="H16" s="265"/>
      <c r="I16" s="265"/>
      <c r="J16" s="265"/>
      <c r="K16" s="265"/>
      <c r="L16" s="264"/>
      <c r="M16" s="264"/>
      <c r="N16" s="29"/>
      <c r="O16" s="261"/>
      <c r="P16" s="261"/>
      <c r="Q16" s="29"/>
      <c r="R16" s="261"/>
      <c r="S16" s="261"/>
      <c r="T16" s="29"/>
      <c r="U16" s="30"/>
      <c r="V16" s="262"/>
      <c r="W16" s="263"/>
    </row>
    <row r="17" spans="2:23" ht="19.5" customHeight="1">
      <c r="B17" s="24">
        <v>12</v>
      </c>
      <c r="C17" s="264"/>
      <c r="D17" s="264"/>
      <c r="E17" s="28"/>
      <c r="F17" s="265"/>
      <c r="G17" s="265"/>
      <c r="H17" s="265"/>
      <c r="I17" s="265"/>
      <c r="J17" s="265"/>
      <c r="K17" s="265"/>
      <c r="L17" s="264"/>
      <c r="M17" s="264"/>
      <c r="N17" s="29"/>
      <c r="O17" s="261"/>
      <c r="P17" s="261"/>
      <c r="Q17" s="29"/>
      <c r="R17" s="261"/>
      <c r="S17" s="261"/>
      <c r="T17" s="29"/>
      <c r="U17" s="30"/>
      <c r="V17" s="262"/>
      <c r="W17" s="263"/>
    </row>
    <row r="18" spans="2:23" ht="19.5" customHeight="1">
      <c r="B18" s="24">
        <v>13</v>
      </c>
      <c r="C18" s="264"/>
      <c r="D18" s="264"/>
      <c r="E18" s="28"/>
      <c r="F18" s="265"/>
      <c r="G18" s="265"/>
      <c r="H18" s="265"/>
      <c r="I18" s="265"/>
      <c r="J18" s="265"/>
      <c r="K18" s="265"/>
      <c r="L18" s="264"/>
      <c r="M18" s="264"/>
      <c r="N18" s="29"/>
      <c r="O18" s="261"/>
      <c r="P18" s="261"/>
      <c r="Q18" s="29"/>
      <c r="R18" s="261"/>
      <c r="S18" s="261"/>
      <c r="T18" s="29"/>
      <c r="U18" s="30"/>
      <c r="V18" s="262"/>
      <c r="W18" s="263"/>
    </row>
    <row r="19" spans="2:23" ht="19.5" customHeight="1">
      <c r="B19" s="24">
        <v>14</v>
      </c>
      <c r="C19" s="264"/>
      <c r="D19" s="264"/>
      <c r="E19" s="28"/>
      <c r="F19" s="265"/>
      <c r="G19" s="265"/>
      <c r="H19" s="265"/>
      <c r="I19" s="265"/>
      <c r="J19" s="265"/>
      <c r="K19" s="265"/>
      <c r="L19" s="264"/>
      <c r="M19" s="264"/>
      <c r="N19" s="29"/>
      <c r="O19" s="261"/>
      <c r="P19" s="261"/>
      <c r="Q19" s="29"/>
      <c r="R19" s="261"/>
      <c r="S19" s="261"/>
      <c r="T19" s="29"/>
      <c r="U19" s="30"/>
      <c r="V19" s="262"/>
      <c r="W19" s="263"/>
    </row>
    <row r="20" spans="2:23" ht="19.5" customHeight="1">
      <c r="B20" s="24">
        <v>15</v>
      </c>
      <c r="C20" s="264"/>
      <c r="D20" s="264"/>
      <c r="E20" s="28"/>
      <c r="F20" s="265"/>
      <c r="G20" s="265"/>
      <c r="H20" s="265"/>
      <c r="I20" s="265"/>
      <c r="J20" s="265"/>
      <c r="K20" s="265"/>
      <c r="L20" s="264"/>
      <c r="M20" s="264"/>
      <c r="N20" s="29"/>
      <c r="O20" s="261"/>
      <c r="P20" s="261"/>
      <c r="Q20" s="29"/>
      <c r="R20" s="261"/>
      <c r="S20" s="261"/>
      <c r="T20" s="29"/>
      <c r="U20" s="30"/>
      <c r="V20" s="262"/>
      <c r="W20" s="263"/>
    </row>
    <row r="21" spans="2:23" ht="19.5" customHeight="1">
      <c r="B21" s="24">
        <v>16</v>
      </c>
      <c r="C21" s="264"/>
      <c r="D21" s="264"/>
      <c r="E21" s="28"/>
      <c r="F21" s="265"/>
      <c r="G21" s="265"/>
      <c r="H21" s="265"/>
      <c r="I21" s="265"/>
      <c r="J21" s="265"/>
      <c r="K21" s="265"/>
      <c r="L21" s="264"/>
      <c r="M21" s="264"/>
      <c r="N21" s="29"/>
      <c r="O21" s="261"/>
      <c r="P21" s="261"/>
      <c r="Q21" s="29"/>
      <c r="R21" s="261"/>
      <c r="S21" s="261"/>
      <c r="T21" s="29"/>
      <c r="U21" s="30"/>
      <c r="V21" s="262"/>
      <c r="W21" s="263"/>
    </row>
    <row r="22" spans="2:23" ht="19.5" customHeight="1">
      <c r="B22" s="24">
        <v>17</v>
      </c>
      <c r="C22" s="264"/>
      <c r="D22" s="264"/>
      <c r="E22" s="28"/>
      <c r="F22" s="265"/>
      <c r="G22" s="265"/>
      <c r="H22" s="265"/>
      <c r="I22" s="265"/>
      <c r="J22" s="265"/>
      <c r="K22" s="265"/>
      <c r="L22" s="264"/>
      <c r="M22" s="264"/>
      <c r="N22" s="29"/>
      <c r="O22" s="261"/>
      <c r="P22" s="261"/>
      <c r="Q22" s="29"/>
      <c r="R22" s="261"/>
      <c r="S22" s="261"/>
      <c r="T22" s="29"/>
      <c r="U22" s="30"/>
      <c r="V22" s="262"/>
      <c r="W22" s="263"/>
    </row>
    <row r="23" spans="2:23" ht="19.5" customHeight="1">
      <c r="B23" s="24">
        <v>18</v>
      </c>
      <c r="C23" s="264"/>
      <c r="D23" s="264"/>
      <c r="E23" s="28"/>
      <c r="F23" s="265"/>
      <c r="G23" s="265"/>
      <c r="H23" s="265"/>
      <c r="I23" s="265"/>
      <c r="J23" s="265"/>
      <c r="K23" s="265"/>
      <c r="L23" s="264"/>
      <c r="M23" s="264"/>
      <c r="N23" s="29"/>
      <c r="O23" s="261"/>
      <c r="P23" s="261"/>
      <c r="Q23" s="29"/>
      <c r="R23" s="261"/>
      <c r="S23" s="261"/>
      <c r="T23" s="29"/>
      <c r="U23" s="30"/>
      <c r="V23" s="262"/>
      <c r="W23" s="263"/>
    </row>
    <row r="24" spans="2:23" ht="19.5" customHeight="1">
      <c r="B24" s="24">
        <v>19</v>
      </c>
      <c r="C24" s="264"/>
      <c r="D24" s="264"/>
      <c r="E24" s="28"/>
      <c r="F24" s="265"/>
      <c r="G24" s="265"/>
      <c r="H24" s="265"/>
      <c r="I24" s="265"/>
      <c r="J24" s="265"/>
      <c r="K24" s="265"/>
      <c r="L24" s="264"/>
      <c r="M24" s="264"/>
      <c r="N24" s="29"/>
      <c r="O24" s="261"/>
      <c r="P24" s="261"/>
      <c r="Q24" s="29"/>
      <c r="R24" s="261"/>
      <c r="S24" s="261"/>
      <c r="T24" s="29"/>
      <c r="U24" s="30"/>
      <c r="V24" s="262"/>
      <c r="W24" s="263"/>
    </row>
    <row r="25" spans="2:23" ht="19.5" customHeight="1">
      <c r="B25" s="24">
        <v>20</v>
      </c>
      <c r="C25" s="264"/>
      <c r="D25" s="264"/>
      <c r="E25" s="28"/>
      <c r="F25" s="265"/>
      <c r="G25" s="265"/>
      <c r="H25" s="265"/>
      <c r="I25" s="265"/>
      <c r="J25" s="265"/>
      <c r="K25" s="265"/>
      <c r="L25" s="264"/>
      <c r="M25" s="264"/>
      <c r="N25" s="29"/>
      <c r="O25" s="261"/>
      <c r="P25" s="261"/>
      <c r="Q25" s="29"/>
      <c r="R25" s="261"/>
      <c r="S25" s="261"/>
      <c r="T25" s="29"/>
      <c r="U25" s="30"/>
      <c r="V25" s="262"/>
      <c r="W25" s="263"/>
    </row>
    <row r="26" spans="2:23" ht="19.5" customHeight="1">
      <c r="B26" s="24">
        <v>21</v>
      </c>
      <c r="C26" s="264"/>
      <c r="D26" s="264"/>
      <c r="E26" s="28"/>
      <c r="F26" s="265"/>
      <c r="G26" s="265"/>
      <c r="H26" s="265"/>
      <c r="I26" s="265"/>
      <c r="J26" s="265"/>
      <c r="K26" s="265"/>
      <c r="L26" s="264"/>
      <c r="M26" s="264"/>
      <c r="N26" s="29"/>
      <c r="O26" s="261"/>
      <c r="P26" s="261"/>
      <c r="Q26" s="29"/>
      <c r="R26" s="261"/>
      <c r="S26" s="261"/>
      <c r="T26" s="29"/>
      <c r="U26" s="30"/>
      <c r="V26" s="262"/>
      <c r="W26" s="263"/>
    </row>
    <row r="27" spans="2:23" ht="19.5" customHeight="1">
      <c r="B27" s="24">
        <v>22</v>
      </c>
      <c r="C27" s="264"/>
      <c r="D27" s="264"/>
      <c r="E27" s="28"/>
      <c r="F27" s="265"/>
      <c r="G27" s="265"/>
      <c r="H27" s="265"/>
      <c r="I27" s="265"/>
      <c r="J27" s="265"/>
      <c r="K27" s="265"/>
      <c r="L27" s="264"/>
      <c r="M27" s="264"/>
      <c r="N27" s="29"/>
      <c r="O27" s="261"/>
      <c r="P27" s="261"/>
      <c r="Q27" s="29"/>
      <c r="R27" s="261"/>
      <c r="S27" s="261"/>
      <c r="T27" s="29"/>
      <c r="U27" s="30"/>
      <c r="V27" s="262"/>
      <c r="W27" s="263"/>
    </row>
    <row r="28" spans="2:23" ht="19.5" customHeight="1">
      <c r="B28" s="24">
        <v>23</v>
      </c>
      <c r="C28" s="264"/>
      <c r="D28" s="264"/>
      <c r="E28" s="28"/>
      <c r="F28" s="265"/>
      <c r="G28" s="265"/>
      <c r="H28" s="265"/>
      <c r="I28" s="265"/>
      <c r="J28" s="265"/>
      <c r="K28" s="265"/>
      <c r="L28" s="264"/>
      <c r="M28" s="264"/>
      <c r="N28" s="29"/>
      <c r="O28" s="261"/>
      <c r="P28" s="261"/>
      <c r="Q28" s="29"/>
      <c r="R28" s="261"/>
      <c r="S28" s="261"/>
      <c r="T28" s="29"/>
      <c r="U28" s="30"/>
      <c r="V28" s="262"/>
      <c r="W28" s="263"/>
    </row>
    <row r="29" spans="2:23" ht="19.5" customHeight="1">
      <c r="B29" s="24">
        <v>24</v>
      </c>
      <c r="C29" s="264"/>
      <c r="D29" s="264"/>
      <c r="E29" s="28"/>
      <c r="F29" s="265"/>
      <c r="G29" s="265"/>
      <c r="H29" s="265"/>
      <c r="I29" s="265"/>
      <c r="J29" s="265"/>
      <c r="K29" s="265"/>
      <c r="L29" s="264"/>
      <c r="M29" s="264"/>
      <c r="N29" s="29"/>
      <c r="O29" s="261"/>
      <c r="P29" s="261"/>
      <c r="Q29" s="29"/>
      <c r="R29" s="261"/>
      <c r="S29" s="261"/>
      <c r="T29" s="29"/>
      <c r="U29" s="30"/>
      <c r="V29" s="262"/>
      <c r="W29" s="263"/>
    </row>
    <row r="30" spans="2:23" ht="19.5" customHeight="1">
      <c r="B30" s="24">
        <v>25</v>
      </c>
      <c r="C30" s="264"/>
      <c r="D30" s="264"/>
      <c r="E30" s="28"/>
      <c r="F30" s="265"/>
      <c r="G30" s="265"/>
      <c r="H30" s="265"/>
      <c r="I30" s="265"/>
      <c r="J30" s="265"/>
      <c r="K30" s="265"/>
      <c r="L30" s="264"/>
      <c r="M30" s="264"/>
      <c r="N30" s="29"/>
      <c r="O30" s="261"/>
      <c r="P30" s="261"/>
      <c r="Q30" s="29"/>
      <c r="R30" s="261"/>
      <c r="S30" s="261"/>
      <c r="T30" s="29"/>
      <c r="U30" s="30"/>
      <c r="V30" s="262"/>
      <c r="W30" s="263"/>
    </row>
    <row r="31" spans="2:23" ht="19.5" customHeight="1">
      <c r="B31" s="250" t="s">
        <v>143</v>
      </c>
      <c r="C31" s="251"/>
      <c r="D31" s="251"/>
      <c r="E31" s="31" t="str">
        <f>IF(SUMPRODUCT(--(E6:E30&lt;&gt;""))=0,"",COUNTIF(E6:E30,"&lt;&gt;"))</f>
        <v/>
      </c>
      <c r="F31" s="32"/>
      <c r="G31" s="32"/>
      <c r="H31" s="32"/>
      <c r="I31" s="32"/>
      <c r="J31" s="32"/>
      <c r="K31" s="32"/>
      <c r="L31" s="32"/>
      <c r="M31" s="32"/>
      <c r="N31" s="32"/>
      <c r="O31" s="32"/>
      <c r="P31" s="32"/>
      <c r="Q31" s="32"/>
      <c r="R31" s="251" t="s">
        <v>144</v>
      </c>
      <c r="S31" s="251"/>
      <c r="T31" s="251"/>
      <c r="U31" s="252"/>
      <c r="V31" s="253" t="str">
        <f>IF(SUMPRODUCT(--(V6:W30&lt;&gt;""))=0,"",SUM(V6:W30))</f>
        <v/>
      </c>
      <c r="W31" s="254"/>
    </row>
    <row r="32" spans="2:23" ht="19.5" customHeight="1">
      <c r="B32" s="33" t="s">
        <v>290</v>
      </c>
      <c r="C32" s="34"/>
      <c r="D32" s="34"/>
      <c r="E32" s="35"/>
      <c r="F32" s="36"/>
      <c r="G32" s="36"/>
      <c r="H32" s="36"/>
      <c r="I32" s="36"/>
      <c r="J32" s="36"/>
      <c r="K32" s="36"/>
      <c r="L32" s="36"/>
      <c r="M32" s="36"/>
      <c r="N32" s="36"/>
      <c r="O32" s="36"/>
      <c r="P32" s="36"/>
      <c r="Q32" s="36"/>
      <c r="R32" s="34"/>
      <c r="S32" s="34"/>
      <c r="T32" s="34"/>
      <c r="U32" s="34"/>
      <c r="V32" s="37"/>
      <c r="W32" s="38"/>
    </row>
    <row r="33" spans="2:23" ht="19.5" customHeight="1">
      <c r="B33" s="255"/>
      <c r="C33" s="256"/>
      <c r="D33" s="256"/>
      <c r="E33" s="256"/>
      <c r="F33" s="256"/>
      <c r="G33" s="256"/>
      <c r="H33" s="256"/>
      <c r="I33" s="256"/>
      <c r="J33" s="256"/>
      <c r="K33" s="256"/>
      <c r="L33" s="256"/>
      <c r="M33" s="256"/>
      <c r="N33" s="256"/>
      <c r="O33" s="256"/>
      <c r="P33" s="256"/>
      <c r="Q33" s="256"/>
      <c r="R33" s="256"/>
      <c r="S33" s="256"/>
      <c r="T33" s="256"/>
      <c r="U33" s="256"/>
      <c r="V33" s="256"/>
      <c r="W33" s="257"/>
    </row>
    <row r="34" spans="2:23" ht="19.5" customHeight="1">
      <c r="B34" s="255"/>
      <c r="C34" s="256"/>
      <c r="D34" s="256"/>
      <c r="E34" s="256"/>
      <c r="F34" s="256"/>
      <c r="G34" s="256"/>
      <c r="H34" s="256"/>
      <c r="I34" s="256"/>
      <c r="J34" s="256"/>
      <c r="K34" s="256"/>
      <c r="L34" s="256"/>
      <c r="M34" s="256"/>
      <c r="N34" s="256"/>
      <c r="O34" s="256"/>
      <c r="P34" s="256"/>
      <c r="Q34" s="256"/>
      <c r="R34" s="256"/>
      <c r="S34" s="256"/>
      <c r="T34" s="256"/>
      <c r="U34" s="256"/>
      <c r="V34" s="256"/>
      <c r="W34" s="257"/>
    </row>
    <row r="35" spans="2:23" ht="19.5" customHeight="1">
      <c r="B35" s="258"/>
      <c r="C35" s="259"/>
      <c r="D35" s="259"/>
      <c r="E35" s="259"/>
      <c r="F35" s="259"/>
      <c r="G35" s="259"/>
      <c r="H35" s="259"/>
      <c r="I35" s="259"/>
      <c r="J35" s="259"/>
      <c r="K35" s="259"/>
      <c r="L35" s="259"/>
      <c r="M35" s="259"/>
      <c r="N35" s="259"/>
      <c r="O35" s="259"/>
      <c r="P35" s="259"/>
      <c r="Q35" s="259"/>
      <c r="R35" s="259"/>
      <c r="S35" s="259"/>
      <c r="T35" s="259"/>
      <c r="U35" s="259"/>
      <c r="V35" s="259"/>
      <c r="W35" s="260"/>
    </row>
    <row r="36" spans="2:23" ht="19.5" customHeight="1">
      <c r="B36" s="99" t="s">
        <v>291</v>
      </c>
      <c r="C36" s="63"/>
      <c r="D36" s="63"/>
      <c r="E36" s="101"/>
      <c r="R36" s="63"/>
      <c r="S36" s="63"/>
      <c r="T36" s="63"/>
      <c r="U36" s="63"/>
      <c r="V36" s="102"/>
      <c r="W36" s="103"/>
    </row>
    <row r="37" spans="2:23" ht="19.5" customHeight="1">
      <c r="B37" s="39" t="s">
        <v>146</v>
      </c>
      <c r="C37" s="245" t="s">
        <v>147</v>
      </c>
      <c r="D37" s="245"/>
      <c r="E37" s="245"/>
      <c r="F37" s="245"/>
      <c r="G37" s="245"/>
      <c r="H37" s="245"/>
      <c r="I37" s="245"/>
      <c r="J37" s="245"/>
      <c r="K37" s="245"/>
      <c r="L37" s="245"/>
      <c r="M37" s="245"/>
      <c r="N37" s="245"/>
      <c r="O37" s="245"/>
      <c r="P37" s="245"/>
      <c r="Q37" s="245"/>
      <c r="R37" s="245"/>
      <c r="S37" s="245"/>
      <c r="T37" s="245"/>
      <c r="U37" s="245"/>
      <c r="V37" s="245"/>
      <c r="W37" s="246"/>
    </row>
    <row r="38" spans="2:23" ht="19.5" customHeight="1">
      <c r="B38" s="39" t="s">
        <v>148</v>
      </c>
      <c r="C38" s="245" t="s">
        <v>149</v>
      </c>
      <c r="D38" s="245"/>
      <c r="E38" s="245"/>
      <c r="F38" s="245"/>
      <c r="G38" s="245"/>
      <c r="H38" s="245"/>
      <c r="I38" s="245"/>
      <c r="J38" s="245"/>
      <c r="K38" s="245"/>
      <c r="L38" s="245"/>
      <c r="M38" s="245"/>
      <c r="N38" s="245"/>
      <c r="O38" s="245"/>
      <c r="P38" s="245"/>
      <c r="Q38" s="245"/>
      <c r="R38" s="245"/>
      <c r="S38" s="245"/>
      <c r="T38" s="245"/>
      <c r="U38" s="245"/>
      <c r="V38" s="245"/>
      <c r="W38" s="246"/>
    </row>
    <row r="39" spans="2:23" ht="19.5" customHeight="1">
      <c r="B39" s="39" t="s">
        <v>150</v>
      </c>
      <c r="C39" s="245" t="s">
        <v>168</v>
      </c>
      <c r="D39" s="245"/>
      <c r="E39" s="245"/>
      <c r="F39" s="245"/>
      <c r="G39" s="245"/>
      <c r="H39" s="245"/>
      <c r="I39" s="245"/>
      <c r="J39" s="245"/>
      <c r="K39" s="245"/>
      <c r="L39" s="245"/>
      <c r="M39" s="245"/>
      <c r="N39" s="245"/>
      <c r="O39" s="245"/>
      <c r="P39" s="245"/>
      <c r="Q39" s="245"/>
      <c r="R39" s="245"/>
      <c r="S39" s="245"/>
      <c r="T39" s="245"/>
      <c r="U39" s="245"/>
      <c r="V39" s="245"/>
      <c r="W39" s="246"/>
    </row>
    <row r="40" spans="2:23" ht="19.5" hidden="1" customHeight="1">
      <c r="B40" s="39" t="s">
        <v>151</v>
      </c>
      <c r="C40" s="245" t="s">
        <v>169</v>
      </c>
      <c r="D40" s="245"/>
      <c r="E40" s="245"/>
      <c r="F40" s="245"/>
      <c r="G40" s="245"/>
      <c r="H40" s="245"/>
      <c r="I40" s="245"/>
      <c r="J40" s="245"/>
      <c r="K40" s="245"/>
      <c r="L40" s="245"/>
      <c r="M40" s="245"/>
      <c r="N40" s="245"/>
      <c r="O40" s="245"/>
      <c r="P40" s="245"/>
      <c r="Q40" s="245"/>
      <c r="R40" s="245"/>
      <c r="S40" s="245"/>
      <c r="T40" s="245"/>
      <c r="U40" s="245"/>
      <c r="V40" s="245"/>
      <c r="W40" s="246"/>
    </row>
    <row r="41" spans="2:23" ht="19.5" hidden="1" customHeight="1">
      <c r="B41" s="39" t="s">
        <v>152</v>
      </c>
      <c r="C41" s="245" t="s">
        <v>153</v>
      </c>
      <c r="D41" s="245"/>
      <c r="E41" s="245"/>
      <c r="F41" s="245"/>
      <c r="G41" s="245"/>
      <c r="H41" s="245"/>
      <c r="I41" s="245"/>
      <c r="J41" s="245"/>
      <c r="K41" s="245"/>
      <c r="L41" s="245"/>
      <c r="M41" s="245"/>
      <c r="N41" s="245"/>
      <c r="O41" s="245"/>
      <c r="P41" s="245"/>
      <c r="Q41" s="245"/>
      <c r="R41" s="245"/>
      <c r="S41" s="245"/>
      <c r="T41" s="245"/>
      <c r="U41" s="245"/>
      <c r="V41" s="245"/>
      <c r="W41" s="246"/>
    </row>
    <row r="42" spans="2:23" ht="19.5" customHeight="1">
      <c r="B42" s="39" t="s">
        <v>151</v>
      </c>
      <c r="C42" s="245" t="s">
        <v>282</v>
      </c>
      <c r="D42" s="245"/>
      <c r="E42" s="245"/>
      <c r="F42" s="245"/>
      <c r="G42" s="245"/>
      <c r="H42" s="245"/>
      <c r="I42" s="245"/>
      <c r="J42" s="245"/>
      <c r="K42" s="245"/>
      <c r="L42" s="245"/>
      <c r="M42" s="245"/>
      <c r="N42" s="245"/>
      <c r="O42" s="245"/>
      <c r="P42" s="245"/>
      <c r="Q42" s="245"/>
      <c r="R42" s="245"/>
      <c r="S42" s="245"/>
      <c r="T42" s="245"/>
      <c r="U42" s="245"/>
      <c r="V42" s="245"/>
      <c r="W42" s="246"/>
    </row>
    <row r="43" spans="2:23" ht="19.5" customHeight="1">
      <c r="B43" s="39" t="s">
        <v>152</v>
      </c>
      <c r="C43" s="245" t="s">
        <v>154</v>
      </c>
      <c r="D43" s="245"/>
      <c r="E43" s="245"/>
      <c r="F43" s="245"/>
      <c r="G43" s="245"/>
      <c r="H43" s="245"/>
      <c r="I43" s="245"/>
      <c r="J43" s="245"/>
      <c r="K43" s="245"/>
      <c r="L43" s="245"/>
      <c r="M43" s="245"/>
      <c r="N43" s="245"/>
      <c r="O43" s="245"/>
      <c r="P43" s="245"/>
      <c r="Q43" s="245"/>
      <c r="R43" s="245"/>
      <c r="S43" s="245"/>
      <c r="T43" s="245"/>
      <c r="U43" s="245"/>
      <c r="V43" s="245"/>
      <c r="W43" s="246"/>
    </row>
    <row r="44" spans="2:23" ht="19.5" customHeight="1">
      <c r="B44" s="39" t="s">
        <v>294</v>
      </c>
      <c r="C44" s="245" t="s">
        <v>296</v>
      </c>
      <c r="D44" s="245"/>
      <c r="E44" s="245"/>
      <c r="F44" s="245"/>
      <c r="G44" s="245"/>
      <c r="H44" s="245"/>
      <c r="I44" s="245"/>
      <c r="J44" s="245"/>
      <c r="K44" s="245"/>
      <c r="L44" s="245"/>
      <c r="M44" s="245"/>
      <c r="N44" s="245"/>
      <c r="O44" s="245"/>
      <c r="P44" s="245"/>
      <c r="Q44" s="245"/>
      <c r="R44" s="245"/>
      <c r="S44" s="245"/>
      <c r="T44" s="245"/>
      <c r="U44" s="245"/>
      <c r="V44" s="245"/>
      <c r="W44" s="246"/>
    </row>
    <row r="45" spans="2:23" ht="19.5" customHeight="1">
      <c r="B45" s="39" t="s">
        <v>295</v>
      </c>
      <c r="C45" s="245" t="s">
        <v>297</v>
      </c>
      <c r="D45" s="245"/>
      <c r="E45" s="245"/>
      <c r="F45" s="245"/>
      <c r="G45" s="245"/>
      <c r="H45" s="245"/>
      <c r="I45" s="245"/>
      <c r="J45" s="245"/>
      <c r="K45" s="245"/>
      <c r="L45" s="245"/>
      <c r="M45" s="245"/>
      <c r="N45" s="245"/>
      <c r="O45" s="245"/>
      <c r="P45" s="245"/>
      <c r="Q45" s="245"/>
      <c r="R45" s="245"/>
      <c r="S45" s="245"/>
      <c r="T45" s="245"/>
      <c r="U45" s="245"/>
      <c r="V45" s="245"/>
      <c r="W45" s="246"/>
    </row>
    <row r="46" spans="2:23" ht="15.75" thickBot="1">
      <c r="B46" s="247"/>
      <c r="C46" s="248"/>
      <c r="D46" s="248"/>
      <c r="E46" s="248"/>
      <c r="F46" s="248"/>
      <c r="G46" s="248"/>
      <c r="H46" s="248"/>
      <c r="I46" s="248"/>
      <c r="J46" s="248"/>
      <c r="K46" s="248"/>
      <c r="L46" s="248"/>
      <c r="M46" s="248"/>
      <c r="N46" s="248"/>
      <c r="O46" s="248"/>
      <c r="P46" s="248"/>
      <c r="Q46" s="248"/>
      <c r="R46" s="248"/>
      <c r="S46" s="248"/>
      <c r="T46" s="248"/>
      <c r="U46" s="248"/>
      <c r="V46" s="248"/>
      <c r="W46" s="249"/>
    </row>
  </sheetData>
  <sheetProtection algorithmName="SHA-512" hashValue="H1Uy95H1Fu3/ohgsp2pEKTN5c2IHWtIukS8cHG06MvxXuCjfBesY3rfxkYSEOacKJO21AuZ8qbJcP3tVml0SAA==" saltValue="/VHhZOZiz3g/nkkhsPiawA==" spinCount="100000" sheet="1" objects="1" scenarios="1" selectLockedCells="1"/>
  <mergeCells count="237">
    <mergeCell ref="C24:D24"/>
    <mergeCell ref="F24:G24"/>
    <mergeCell ref="H24:I24"/>
    <mergeCell ref="J24:K24"/>
    <mergeCell ref="L24:M24"/>
    <mergeCell ref="O24:P24"/>
    <mergeCell ref="R24:S24"/>
    <mergeCell ref="V24:W24"/>
    <mergeCell ref="C25:D25"/>
    <mergeCell ref="F25:G25"/>
    <mergeCell ref="H25:I25"/>
    <mergeCell ref="J25:K25"/>
    <mergeCell ref="L25:M25"/>
    <mergeCell ref="O25:P25"/>
    <mergeCell ref="R25:S25"/>
    <mergeCell ref="V25:W25"/>
    <mergeCell ref="C22:D22"/>
    <mergeCell ref="F22:G22"/>
    <mergeCell ref="H22:I22"/>
    <mergeCell ref="J22:K22"/>
    <mergeCell ref="L22:M22"/>
    <mergeCell ref="O22:P22"/>
    <mergeCell ref="R22:S22"/>
    <mergeCell ref="V22:W22"/>
    <mergeCell ref="C23:D23"/>
    <mergeCell ref="F23:G23"/>
    <mergeCell ref="H23:I23"/>
    <mergeCell ref="J23:K23"/>
    <mergeCell ref="L23:M23"/>
    <mergeCell ref="O23:P23"/>
    <mergeCell ref="R23:S23"/>
    <mergeCell ref="V23:W23"/>
    <mergeCell ref="C20:D20"/>
    <mergeCell ref="F20:G20"/>
    <mergeCell ref="H20:I20"/>
    <mergeCell ref="J20:K20"/>
    <mergeCell ref="L20:M20"/>
    <mergeCell ref="O20:P20"/>
    <mergeCell ref="R20:S20"/>
    <mergeCell ref="V20:W20"/>
    <mergeCell ref="C21:D21"/>
    <mergeCell ref="F21:G21"/>
    <mergeCell ref="H21:I21"/>
    <mergeCell ref="J21:K21"/>
    <mergeCell ref="L21:M21"/>
    <mergeCell ref="O21:P21"/>
    <mergeCell ref="R21:S21"/>
    <mergeCell ref="V21:W21"/>
    <mergeCell ref="B1:W1"/>
    <mergeCell ref="B2:F2"/>
    <mergeCell ref="G2:K2"/>
    <mergeCell ref="L2:Q2"/>
    <mergeCell ref="R2:W2"/>
    <mergeCell ref="B3:K3"/>
    <mergeCell ref="L3:W3"/>
    <mergeCell ref="R4:S4"/>
    <mergeCell ref="V4:W4"/>
    <mergeCell ref="C5:D5"/>
    <mergeCell ref="F5:G5"/>
    <mergeCell ref="H5:I5"/>
    <mergeCell ref="J5:K5"/>
    <mergeCell ref="L5:M5"/>
    <mergeCell ref="O5:P5"/>
    <mergeCell ref="R5:S5"/>
    <mergeCell ref="V5:W5"/>
    <mergeCell ref="C4:D4"/>
    <mergeCell ref="F4:G4"/>
    <mergeCell ref="H4:I4"/>
    <mergeCell ref="J4:K4"/>
    <mergeCell ref="L4:M4"/>
    <mergeCell ref="O4:P4"/>
    <mergeCell ref="R6:S6"/>
    <mergeCell ref="V6:W6"/>
    <mergeCell ref="C7:D7"/>
    <mergeCell ref="F7:G7"/>
    <mergeCell ref="H7:I7"/>
    <mergeCell ref="J7:K7"/>
    <mergeCell ref="L7:M7"/>
    <mergeCell ref="O7:P7"/>
    <mergeCell ref="R7:S7"/>
    <mergeCell ref="V7:W7"/>
    <mergeCell ref="C6:D6"/>
    <mergeCell ref="F6:G6"/>
    <mergeCell ref="H6:I6"/>
    <mergeCell ref="J6:K6"/>
    <mergeCell ref="L6:M6"/>
    <mergeCell ref="O6:P6"/>
    <mergeCell ref="R8:S8"/>
    <mergeCell ref="V8:W8"/>
    <mergeCell ref="C9:D9"/>
    <mergeCell ref="F9:G9"/>
    <mergeCell ref="H9:I9"/>
    <mergeCell ref="J9:K9"/>
    <mergeCell ref="L9:M9"/>
    <mergeCell ref="O9:P9"/>
    <mergeCell ref="R9:S9"/>
    <mergeCell ref="V9:W9"/>
    <mergeCell ref="C8:D8"/>
    <mergeCell ref="F8:G8"/>
    <mergeCell ref="H8:I8"/>
    <mergeCell ref="J8:K8"/>
    <mergeCell ref="L8:M8"/>
    <mergeCell ref="O8:P8"/>
    <mergeCell ref="R10:S10"/>
    <mergeCell ref="V10:W10"/>
    <mergeCell ref="C11:D11"/>
    <mergeCell ref="F11:G11"/>
    <mergeCell ref="H11:I11"/>
    <mergeCell ref="J11:K11"/>
    <mergeCell ref="L11:M11"/>
    <mergeCell ref="O11:P11"/>
    <mergeCell ref="R11:S11"/>
    <mergeCell ref="V11:W11"/>
    <mergeCell ref="C10:D10"/>
    <mergeCell ref="F10:G10"/>
    <mergeCell ref="H10:I10"/>
    <mergeCell ref="J10:K10"/>
    <mergeCell ref="L10:M10"/>
    <mergeCell ref="O10:P10"/>
    <mergeCell ref="R12:S12"/>
    <mergeCell ref="V12:W12"/>
    <mergeCell ref="C13:D13"/>
    <mergeCell ref="F13:G13"/>
    <mergeCell ref="H13:I13"/>
    <mergeCell ref="J13:K13"/>
    <mergeCell ref="L13:M13"/>
    <mergeCell ref="O13:P13"/>
    <mergeCell ref="R13:S13"/>
    <mergeCell ref="V13:W13"/>
    <mergeCell ref="C12:D12"/>
    <mergeCell ref="F12:G12"/>
    <mergeCell ref="H12:I12"/>
    <mergeCell ref="J12:K12"/>
    <mergeCell ref="L12:M12"/>
    <mergeCell ref="O12:P12"/>
    <mergeCell ref="R14:S14"/>
    <mergeCell ref="V14:W14"/>
    <mergeCell ref="C15:D15"/>
    <mergeCell ref="F15:G15"/>
    <mergeCell ref="H15:I15"/>
    <mergeCell ref="J15:K15"/>
    <mergeCell ref="L15:M15"/>
    <mergeCell ref="O15:P15"/>
    <mergeCell ref="R15:S15"/>
    <mergeCell ref="V15:W15"/>
    <mergeCell ref="C14:D14"/>
    <mergeCell ref="F14:G14"/>
    <mergeCell ref="H14:I14"/>
    <mergeCell ref="J14:K14"/>
    <mergeCell ref="L14:M14"/>
    <mergeCell ref="O14:P14"/>
    <mergeCell ref="R16:S16"/>
    <mergeCell ref="V16:W16"/>
    <mergeCell ref="C17:D17"/>
    <mergeCell ref="F17:G17"/>
    <mergeCell ref="H17:I17"/>
    <mergeCell ref="J17:K17"/>
    <mergeCell ref="L17:M17"/>
    <mergeCell ref="O17:P17"/>
    <mergeCell ref="R17:S17"/>
    <mergeCell ref="V17:W17"/>
    <mergeCell ref="C16:D16"/>
    <mergeCell ref="F16:G16"/>
    <mergeCell ref="H16:I16"/>
    <mergeCell ref="J16:K16"/>
    <mergeCell ref="L16:M16"/>
    <mergeCell ref="O16:P16"/>
    <mergeCell ref="R18:S18"/>
    <mergeCell ref="V18:W18"/>
    <mergeCell ref="C19:D19"/>
    <mergeCell ref="F19:G19"/>
    <mergeCell ref="H19:I19"/>
    <mergeCell ref="J19:K19"/>
    <mergeCell ref="L19:M19"/>
    <mergeCell ref="O19:P19"/>
    <mergeCell ref="R19:S19"/>
    <mergeCell ref="V19:W19"/>
    <mergeCell ref="C18:D18"/>
    <mergeCell ref="F18:G18"/>
    <mergeCell ref="H18:I18"/>
    <mergeCell ref="J18:K18"/>
    <mergeCell ref="L18:M18"/>
    <mergeCell ref="O18:P18"/>
    <mergeCell ref="R26:S26"/>
    <mergeCell ref="V26:W26"/>
    <mergeCell ref="C27:D27"/>
    <mergeCell ref="F27:G27"/>
    <mergeCell ref="H27:I27"/>
    <mergeCell ref="J27:K27"/>
    <mergeCell ref="L27:M27"/>
    <mergeCell ref="O27:P27"/>
    <mergeCell ref="R27:S27"/>
    <mergeCell ref="V27:W27"/>
    <mergeCell ref="C26:D26"/>
    <mergeCell ref="F26:G26"/>
    <mergeCell ref="H26:I26"/>
    <mergeCell ref="J26:K26"/>
    <mergeCell ref="L26:M26"/>
    <mergeCell ref="O26:P26"/>
    <mergeCell ref="R28:S28"/>
    <mergeCell ref="V28:W28"/>
    <mergeCell ref="C29:D29"/>
    <mergeCell ref="F29:G29"/>
    <mergeCell ref="H29:I29"/>
    <mergeCell ref="J29:K29"/>
    <mergeCell ref="L29:M29"/>
    <mergeCell ref="O29:P29"/>
    <mergeCell ref="R29:S29"/>
    <mergeCell ref="V29:W29"/>
    <mergeCell ref="C28:D28"/>
    <mergeCell ref="F28:G28"/>
    <mergeCell ref="H28:I28"/>
    <mergeCell ref="J28:K28"/>
    <mergeCell ref="L28:M28"/>
    <mergeCell ref="O28:P28"/>
    <mergeCell ref="R30:S30"/>
    <mergeCell ref="V30:W30"/>
    <mergeCell ref="C30:D30"/>
    <mergeCell ref="F30:G30"/>
    <mergeCell ref="H30:I30"/>
    <mergeCell ref="J30:K30"/>
    <mergeCell ref="L30:M30"/>
    <mergeCell ref="O30:P30"/>
    <mergeCell ref="C40:W40"/>
    <mergeCell ref="C41:W41"/>
    <mergeCell ref="C42:W42"/>
    <mergeCell ref="C43:W43"/>
    <mergeCell ref="B46:W46"/>
    <mergeCell ref="B31:D31"/>
    <mergeCell ref="R31:U31"/>
    <mergeCell ref="V31:W31"/>
    <mergeCell ref="C37:W37"/>
    <mergeCell ref="C38:W38"/>
    <mergeCell ref="C39:W39"/>
    <mergeCell ref="B33:W35"/>
    <mergeCell ref="C44:W44"/>
    <mergeCell ref="C45:W45"/>
  </mergeCells>
  <conditionalFormatting sqref="B33:W35">
    <cfRule type="containsBlanks" dxfId="1" priority="1">
      <formula>LEN(TRIM(B33))=0</formula>
    </cfRule>
  </conditionalFormatting>
  <pageMargins left="0.7" right="0.7" top="0.75" bottom="0.75" header="0.3" footer="0.3"/>
  <pageSetup scale="6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39F3297D-D60D-4538-AB42-9F0DAB1EE385}">
            <xm:f>AND('HVAC Workbook'!$J$23&lt;$B6,'HVAC Workbook'!$J$24&lt;$B6)</xm:f>
            <x14:dxf>
              <fill>
                <patternFill>
                  <bgColor theme="0" tint="-0.24994659260841701"/>
                </patternFill>
              </fill>
            </x14:dxf>
          </x14:cfRule>
          <xm:sqref>B6:W30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336E-4F4B-4856-BFED-ACB9AD48F5FA}">
  <dimension ref="B1:V31"/>
  <sheetViews>
    <sheetView workbookViewId="0">
      <selection activeCell="L11" sqref="L11:M11"/>
    </sheetView>
  </sheetViews>
  <sheetFormatPr defaultColWidth="9.140625" defaultRowHeight="15"/>
  <cols>
    <col min="1" max="1" width="5.7109375" style="40" customWidth="1"/>
    <col min="2" max="16384" width="9.140625" style="40"/>
  </cols>
  <sheetData>
    <row r="1" spans="2:22" ht="19.5" customHeight="1">
      <c r="B1" s="305" t="s">
        <v>155</v>
      </c>
      <c r="C1" s="306"/>
      <c r="D1" s="306"/>
      <c r="E1" s="306"/>
      <c r="F1" s="306"/>
      <c r="G1" s="306"/>
      <c r="H1" s="306"/>
      <c r="I1" s="306"/>
      <c r="J1" s="306"/>
      <c r="K1" s="306"/>
      <c r="L1" s="306"/>
      <c r="M1" s="306"/>
      <c r="N1" s="306"/>
      <c r="O1" s="306"/>
      <c r="P1" s="306"/>
      <c r="Q1" s="306"/>
      <c r="R1" s="306"/>
      <c r="S1" s="306"/>
      <c r="T1" s="306"/>
      <c r="U1" s="306"/>
      <c r="V1" s="307"/>
    </row>
    <row r="2" spans="2:22" ht="19.5" customHeight="1">
      <c r="B2" s="276" t="s">
        <v>1</v>
      </c>
      <c r="C2" s="277"/>
      <c r="D2" s="277"/>
      <c r="E2" s="277"/>
      <c r="F2" s="277"/>
      <c r="G2" s="278" t="str">
        <f>IF(ISBLANK('HVAC Workbook'!D4),"",'HVAC Workbook'!D4)</f>
        <v/>
      </c>
      <c r="H2" s="278"/>
      <c r="I2" s="278"/>
      <c r="J2" s="278"/>
      <c r="K2" s="279"/>
      <c r="L2" s="280" t="s">
        <v>2</v>
      </c>
      <c r="M2" s="277"/>
      <c r="N2" s="277"/>
      <c r="O2" s="277"/>
      <c r="P2" s="277"/>
      <c r="Q2" s="277"/>
      <c r="R2" s="278" t="str">
        <f>IF(ISBLANK('HVAC Workbook'!I4),"",'HVAC Workbook'!I4)</f>
        <v/>
      </c>
      <c r="S2" s="278"/>
      <c r="T2" s="278"/>
      <c r="U2" s="278"/>
      <c r="V2" s="281"/>
    </row>
    <row r="3" spans="2:22" ht="19.5" customHeight="1">
      <c r="B3" s="308" t="s">
        <v>129</v>
      </c>
      <c r="C3" s="309"/>
      <c r="D3" s="309"/>
      <c r="E3" s="309"/>
      <c r="F3" s="309"/>
      <c r="G3" s="309"/>
      <c r="H3" s="309"/>
      <c r="I3" s="309"/>
      <c r="J3" s="285" t="s">
        <v>130</v>
      </c>
      <c r="K3" s="286"/>
      <c r="L3" s="286"/>
      <c r="M3" s="286"/>
      <c r="N3" s="286"/>
      <c r="O3" s="286"/>
      <c r="P3" s="286"/>
      <c r="Q3" s="286"/>
      <c r="R3" s="286"/>
      <c r="S3" s="286"/>
      <c r="T3" s="286"/>
      <c r="U3" s="286"/>
      <c r="V3" s="287"/>
    </row>
    <row r="4" spans="2:22" s="20" customFormat="1" ht="30">
      <c r="B4" s="24"/>
      <c r="C4" s="271" t="s">
        <v>131</v>
      </c>
      <c r="D4" s="271"/>
      <c r="E4" s="22" t="s">
        <v>132</v>
      </c>
      <c r="F4" s="272" t="s">
        <v>137</v>
      </c>
      <c r="G4" s="272"/>
      <c r="H4" s="272" t="s">
        <v>156</v>
      </c>
      <c r="I4" s="272"/>
      <c r="J4" s="271" t="s">
        <v>157</v>
      </c>
      <c r="K4" s="271"/>
      <c r="L4" s="271" t="s">
        <v>158</v>
      </c>
      <c r="M4" s="271"/>
      <c r="N4" s="272" t="s">
        <v>137</v>
      </c>
      <c r="O4" s="272"/>
      <c r="P4" s="272" t="s">
        <v>159</v>
      </c>
      <c r="Q4" s="272"/>
      <c r="R4" s="271" t="s">
        <v>160</v>
      </c>
      <c r="S4" s="271"/>
      <c r="T4" s="271"/>
      <c r="U4" s="271" t="s">
        <v>140</v>
      </c>
      <c r="V4" s="288"/>
    </row>
    <row r="5" spans="2:22" ht="19.5" customHeight="1">
      <c r="B5" s="24" t="s">
        <v>141</v>
      </c>
      <c r="C5" s="266">
        <v>2</v>
      </c>
      <c r="D5" s="266"/>
      <c r="E5" s="25" t="s">
        <v>161</v>
      </c>
      <c r="F5" s="268">
        <v>8000</v>
      </c>
      <c r="G5" s="268"/>
      <c r="H5" s="267">
        <v>7.7</v>
      </c>
      <c r="I5" s="267"/>
      <c r="J5" s="266" t="s">
        <v>162</v>
      </c>
      <c r="K5" s="266"/>
      <c r="L5" s="266" t="s">
        <v>163</v>
      </c>
      <c r="M5" s="266"/>
      <c r="N5" s="268">
        <v>8000</v>
      </c>
      <c r="O5" s="268"/>
      <c r="P5" s="267">
        <v>10.6</v>
      </c>
      <c r="Q5" s="267"/>
      <c r="R5" s="266" t="s">
        <v>81</v>
      </c>
      <c r="S5" s="266"/>
      <c r="T5" s="266"/>
      <c r="U5" s="303">
        <v>250</v>
      </c>
      <c r="V5" s="304"/>
    </row>
    <row r="6" spans="2:22" ht="19.5" customHeight="1">
      <c r="B6" s="24">
        <v>1</v>
      </c>
      <c r="C6" s="264"/>
      <c r="D6" s="264"/>
      <c r="E6" s="28"/>
      <c r="F6" s="261"/>
      <c r="G6" s="261"/>
      <c r="H6" s="265"/>
      <c r="I6" s="265"/>
      <c r="J6" s="264"/>
      <c r="K6" s="264"/>
      <c r="L6" s="264"/>
      <c r="M6" s="264"/>
      <c r="N6" s="261"/>
      <c r="O6" s="261"/>
      <c r="P6" s="265"/>
      <c r="Q6" s="265"/>
      <c r="R6" s="264"/>
      <c r="S6" s="264"/>
      <c r="T6" s="264"/>
      <c r="U6" s="296"/>
      <c r="V6" s="297"/>
    </row>
    <row r="7" spans="2:22" ht="19.5" customHeight="1">
      <c r="B7" s="24">
        <v>2</v>
      </c>
      <c r="C7" s="264"/>
      <c r="D7" s="264"/>
      <c r="E7" s="28"/>
      <c r="F7" s="261"/>
      <c r="G7" s="261"/>
      <c r="H7" s="265"/>
      <c r="I7" s="265"/>
      <c r="J7" s="264"/>
      <c r="K7" s="264"/>
      <c r="L7" s="264"/>
      <c r="M7" s="264"/>
      <c r="N7" s="261"/>
      <c r="O7" s="261"/>
      <c r="P7" s="265"/>
      <c r="Q7" s="265"/>
      <c r="R7" s="264"/>
      <c r="S7" s="264"/>
      <c r="T7" s="264"/>
      <c r="U7" s="296"/>
      <c r="V7" s="297"/>
    </row>
    <row r="8" spans="2:22" ht="19.5" customHeight="1">
      <c r="B8" s="24">
        <v>3</v>
      </c>
      <c r="C8" s="264"/>
      <c r="D8" s="264"/>
      <c r="E8" s="28"/>
      <c r="F8" s="261"/>
      <c r="G8" s="261"/>
      <c r="H8" s="265"/>
      <c r="I8" s="265"/>
      <c r="J8" s="264"/>
      <c r="K8" s="264"/>
      <c r="L8" s="264"/>
      <c r="M8" s="264"/>
      <c r="N8" s="261"/>
      <c r="O8" s="261"/>
      <c r="P8" s="265"/>
      <c r="Q8" s="265"/>
      <c r="R8" s="264"/>
      <c r="S8" s="264"/>
      <c r="T8" s="264"/>
      <c r="U8" s="296"/>
      <c r="V8" s="297"/>
    </row>
    <row r="9" spans="2:22" ht="19.5" customHeight="1">
      <c r="B9" s="24">
        <v>4</v>
      </c>
      <c r="C9" s="264"/>
      <c r="D9" s="264"/>
      <c r="E9" s="28"/>
      <c r="F9" s="261"/>
      <c r="G9" s="261"/>
      <c r="H9" s="265"/>
      <c r="I9" s="265"/>
      <c r="J9" s="264"/>
      <c r="K9" s="264"/>
      <c r="L9" s="264"/>
      <c r="M9" s="264"/>
      <c r="N9" s="261"/>
      <c r="O9" s="261"/>
      <c r="P9" s="265"/>
      <c r="Q9" s="265"/>
      <c r="R9" s="264"/>
      <c r="S9" s="264"/>
      <c r="T9" s="264"/>
      <c r="U9" s="296"/>
      <c r="V9" s="297"/>
    </row>
    <row r="10" spans="2:22" ht="19.5" customHeight="1">
      <c r="B10" s="24">
        <v>5</v>
      </c>
      <c r="C10" s="264"/>
      <c r="D10" s="264"/>
      <c r="E10" s="28"/>
      <c r="F10" s="261"/>
      <c r="G10" s="261"/>
      <c r="H10" s="265"/>
      <c r="I10" s="265"/>
      <c r="J10" s="264"/>
      <c r="K10" s="264"/>
      <c r="L10" s="264"/>
      <c r="M10" s="264"/>
      <c r="N10" s="261"/>
      <c r="O10" s="261"/>
      <c r="P10" s="265"/>
      <c r="Q10" s="265"/>
      <c r="R10" s="264"/>
      <c r="S10" s="264"/>
      <c r="T10" s="264"/>
      <c r="U10" s="296"/>
      <c r="V10" s="297"/>
    </row>
    <row r="11" spans="2:22" ht="19.5" customHeight="1">
      <c r="B11" s="24">
        <v>6</v>
      </c>
      <c r="C11" s="264"/>
      <c r="D11" s="264"/>
      <c r="E11" s="28"/>
      <c r="F11" s="261"/>
      <c r="G11" s="261"/>
      <c r="H11" s="265"/>
      <c r="I11" s="265"/>
      <c r="J11" s="264"/>
      <c r="K11" s="264"/>
      <c r="L11" s="264"/>
      <c r="M11" s="264"/>
      <c r="N11" s="261"/>
      <c r="O11" s="261"/>
      <c r="P11" s="265"/>
      <c r="Q11" s="265"/>
      <c r="R11" s="264"/>
      <c r="S11" s="264"/>
      <c r="T11" s="264"/>
      <c r="U11" s="296"/>
      <c r="V11" s="297"/>
    </row>
    <row r="12" spans="2:22" ht="19.5" customHeight="1">
      <c r="B12" s="24">
        <v>7</v>
      </c>
      <c r="C12" s="264"/>
      <c r="D12" s="264"/>
      <c r="E12" s="28"/>
      <c r="F12" s="261"/>
      <c r="G12" s="261"/>
      <c r="H12" s="265"/>
      <c r="I12" s="265"/>
      <c r="J12" s="264"/>
      <c r="K12" s="264"/>
      <c r="L12" s="264"/>
      <c r="M12" s="264"/>
      <c r="N12" s="261"/>
      <c r="O12" s="261"/>
      <c r="P12" s="265"/>
      <c r="Q12" s="265"/>
      <c r="R12" s="264"/>
      <c r="S12" s="264"/>
      <c r="T12" s="264"/>
      <c r="U12" s="296"/>
      <c r="V12" s="297"/>
    </row>
    <row r="13" spans="2:22" ht="19.5" customHeight="1">
      <c r="B13" s="24">
        <v>8</v>
      </c>
      <c r="C13" s="264"/>
      <c r="D13" s="264"/>
      <c r="E13" s="28"/>
      <c r="F13" s="261"/>
      <c r="G13" s="261"/>
      <c r="H13" s="265"/>
      <c r="I13" s="265"/>
      <c r="J13" s="264"/>
      <c r="K13" s="264"/>
      <c r="L13" s="264"/>
      <c r="M13" s="264"/>
      <c r="N13" s="261"/>
      <c r="O13" s="261"/>
      <c r="P13" s="265"/>
      <c r="Q13" s="265"/>
      <c r="R13" s="264"/>
      <c r="S13" s="264"/>
      <c r="T13" s="264"/>
      <c r="U13" s="296"/>
      <c r="V13" s="297"/>
    </row>
    <row r="14" spans="2:22" ht="19.5" customHeight="1">
      <c r="B14" s="24">
        <v>9</v>
      </c>
      <c r="C14" s="264"/>
      <c r="D14" s="264"/>
      <c r="E14" s="28"/>
      <c r="F14" s="261"/>
      <c r="G14" s="261"/>
      <c r="H14" s="265"/>
      <c r="I14" s="265"/>
      <c r="J14" s="264"/>
      <c r="K14" s="264"/>
      <c r="L14" s="264"/>
      <c r="M14" s="264"/>
      <c r="N14" s="261"/>
      <c r="O14" s="261"/>
      <c r="P14" s="265"/>
      <c r="Q14" s="265"/>
      <c r="R14" s="264"/>
      <c r="S14" s="264"/>
      <c r="T14" s="264"/>
      <c r="U14" s="296"/>
      <c r="V14" s="297"/>
    </row>
    <row r="15" spans="2:22" ht="19.5" customHeight="1">
      <c r="B15" s="24">
        <v>10</v>
      </c>
      <c r="C15" s="264"/>
      <c r="D15" s="264"/>
      <c r="E15" s="28"/>
      <c r="F15" s="261"/>
      <c r="G15" s="261"/>
      <c r="H15" s="265"/>
      <c r="I15" s="265"/>
      <c r="J15" s="264"/>
      <c r="K15" s="264"/>
      <c r="L15" s="264"/>
      <c r="M15" s="264"/>
      <c r="N15" s="261"/>
      <c r="O15" s="261"/>
      <c r="P15" s="265"/>
      <c r="Q15" s="265"/>
      <c r="R15" s="264"/>
      <c r="S15" s="264"/>
      <c r="T15" s="264"/>
      <c r="U15" s="296"/>
      <c r="V15" s="297"/>
    </row>
    <row r="16" spans="2:22" ht="19.5" customHeight="1">
      <c r="B16" s="24">
        <v>11</v>
      </c>
      <c r="C16" s="264"/>
      <c r="D16" s="264"/>
      <c r="E16" s="28"/>
      <c r="F16" s="261"/>
      <c r="G16" s="261"/>
      <c r="H16" s="265"/>
      <c r="I16" s="265"/>
      <c r="J16" s="264"/>
      <c r="K16" s="264"/>
      <c r="L16" s="264"/>
      <c r="M16" s="264"/>
      <c r="N16" s="261"/>
      <c r="O16" s="261"/>
      <c r="P16" s="265"/>
      <c r="Q16" s="265"/>
      <c r="R16" s="264"/>
      <c r="S16" s="264"/>
      <c r="T16" s="264"/>
      <c r="U16" s="296"/>
      <c r="V16" s="297"/>
    </row>
    <row r="17" spans="2:22" ht="19.5" customHeight="1">
      <c r="B17" s="24">
        <v>12</v>
      </c>
      <c r="C17" s="264"/>
      <c r="D17" s="264"/>
      <c r="E17" s="28"/>
      <c r="F17" s="261"/>
      <c r="G17" s="261"/>
      <c r="H17" s="265"/>
      <c r="I17" s="265"/>
      <c r="J17" s="264"/>
      <c r="K17" s="264"/>
      <c r="L17" s="264"/>
      <c r="M17" s="264"/>
      <c r="N17" s="261"/>
      <c r="O17" s="261"/>
      <c r="P17" s="265"/>
      <c r="Q17" s="265"/>
      <c r="R17" s="264"/>
      <c r="S17" s="264"/>
      <c r="T17" s="264"/>
      <c r="U17" s="296"/>
      <c r="V17" s="297"/>
    </row>
    <row r="18" spans="2:22" ht="19.5" customHeight="1">
      <c r="B18" s="24">
        <v>13</v>
      </c>
      <c r="C18" s="264"/>
      <c r="D18" s="264"/>
      <c r="E18" s="28"/>
      <c r="F18" s="261"/>
      <c r="G18" s="261"/>
      <c r="H18" s="265"/>
      <c r="I18" s="265"/>
      <c r="J18" s="264"/>
      <c r="K18" s="264"/>
      <c r="L18" s="264"/>
      <c r="M18" s="264"/>
      <c r="N18" s="261"/>
      <c r="O18" s="261"/>
      <c r="P18" s="265"/>
      <c r="Q18" s="265"/>
      <c r="R18" s="264"/>
      <c r="S18" s="264"/>
      <c r="T18" s="264"/>
      <c r="U18" s="296"/>
      <c r="V18" s="297"/>
    </row>
    <row r="19" spans="2:22" ht="19.5" customHeight="1">
      <c r="B19" s="24">
        <v>14</v>
      </c>
      <c r="C19" s="264"/>
      <c r="D19" s="264"/>
      <c r="E19" s="28"/>
      <c r="F19" s="261"/>
      <c r="G19" s="261"/>
      <c r="H19" s="265"/>
      <c r="I19" s="265"/>
      <c r="J19" s="264"/>
      <c r="K19" s="264"/>
      <c r="L19" s="264"/>
      <c r="M19" s="264"/>
      <c r="N19" s="261"/>
      <c r="O19" s="261"/>
      <c r="P19" s="265"/>
      <c r="Q19" s="265"/>
      <c r="R19" s="264"/>
      <c r="S19" s="264"/>
      <c r="T19" s="264"/>
      <c r="U19" s="296"/>
      <c r="V19" s="297"/>
    </row>
    <row r="20" spans="2:22" ht="19.5" customHeight="1">
      <c r="B20" s="24">
        <v>15</v>
      </c>
      <c r="C20" s="264"/>
      <c r="D20" s="264"/>
      <c r="E20" s="28"/>
      <c r="F20" s="261"/>
      <c r="G20" s="261"/>
      <c r="H20" s="265"/>
      <c r="I20" s="265"/>
      <c r="J20" s="264"/>
      <c r="K20" s="264"/>
      <c r="L20" s="264"/>
      <c r="M20" s="264"/>
      <c r="N20" s="261"/>
      <c r="O20" s="261"/>
      <c r="P20" s="265"/>
      <c r="Q20" s="265"/>
      <c r="R20" s="264"/>
      <c r="S20" s="264"/>
      <c r="T20" s="264"/>
      <c r="U20" s="296"/>
      <c r="V20" s="297"/>
    </row>
    <row r="21" spans="2:22" ht="19.5" customHeight="1">
      <c r="B21" s="24">
        <v>16</v>
      </c>
      <c r="C21" s="264"/>
      <c r="D21" s="264"/>
      <c r="E21" s="28"/>
      <c r="F21" s="261"/>
      <c r="G21" s="261"/>
      <c r="H21" s="265"/>
      <c r="I21" s="265"/>
      <c r="J21" s="264"/>
      <c r="K21" s="264"/>
      <c r="L21" s="264"/>
      <c r="M21" s="264"/>
      <c r="N21" s="261"/>
      <c r="O21" s="261"/>
      <c r="P21" s="265"/>
      <c r="Q21" s="265"/>
      <c r="R21" s="264"/>
      <c r="S21" s="264"/>
      <c r="T21" s="264"/>
      <c r="U21" s="296"/>
      <c r="V21" s="297"/>
    </row>
    <row r="22" spans="2:22" ht="19.5" customHeight="1">
      <c r="B22" s="24">
        <v>17</v>
      </c>
      <c r="C22" s="264"/>
      <c r="D22" s="264"/>
      <c r="E22" s="28"/>
      <c r="F22" s="261"/>
      <c r="G22" s="261"/>
      <c r="H22" s="265"/>
      <c r="I22" s="265"/>
      <c r="J22" s="264"/>
      <c r="K22" s="264"/>
      <c r="L22" s="264"/>
      <c r="M22" s="264"/>
      <c r="N22" s="261"/>
      <c r="O22" s="261"/>
      <c r="P22" s="265"/>
      <c r="Q22" s="265"/>
      <c r="R22" s="264"/>
      <c r="S22" s="264"/>
      <c r="T22" s="264"/>
      <c r="U22" s="296"/>
      <c r="V22" s="297"/>
    </row>
    <row r="23" spans="2:22" ht="19.5" customHeight="1">
      <c r="B23" s="24">
        <v>18</v>
      </c>
      <c r="C23" s="264"/>
      <c r="D23" s="264"/>
      <c r="E23" s="28"/>
      <c r="F23" s="261"/>
      <c r="G23" s="261"/>
      <c r="H23" s="265"/>
      <c r="I23" s="265"/>
      <c r="J23" s="264"/>
      <c r="K23" s="264"/>
      <c r="L23" s="264"/>
      <c r="M23" s="264"/>
      <c r="N23" s="261"/>
      <c r="O23" s="261"/>
      <c r="P23" s="265"/>
      <c r="Q23" s="265"/>
      <c r="R23" s="264"/>
      <c r="S23" s="264"/>
      <c r="T23" s="264"/>
      <c r="U23" s="296"/>
      <c r="V23" s="297"/>
    </row>
    <row r="24" spans="2:22" ht="19.5" customHeight="1">
      <c r="B24" s="24">
        <v>19</v>
      </c>
      <c r="C24" s="264"/>
      <c r="D24" s="264"/>
      <c r="E24" s="28"/>
      <c r="F24" s="261"/>
      <c r="G24" s="261"/>
      <c r="H24" s="265"/>
      <c r="I24" s="265"/>
      <c r="J24" s="264"/>
      <c r="K24" s="264"/>
      <c r="L24" s="264"/>
      <c r="M24" s="264"/>
      <c r="N24" s="261"/>
      <c r="O24" s="261"/>
      <c r="P24" s="265"/>
      <c r="Q24" s="265"/>
      <c r="R24" s="264"/>
      <c r="S24" s="264"/>
      <c r="T24" s="264"/>
      <c r="U24" s="296"/>
      <c r="V24" s="297"/>
    </row>
    <row r="25" spans="2:22" ht="19.5" customHeight="1">
      <c r="B25" s="24">
        <v>20</v>
      </c>
      <c r="C25" s="264"/>
      <c r="D25" s="264"/>
      <c r="E25" s="28"/>
      <c r="F25" s="261"/>
      <c r="G25" s="261"/>
      <c r="H25" s="265"/>
      <c r="I25" s="265"/>
      <c r="J25" s="264"/>
      <c r="K25" s="264"/>
      <c r="L25" s="264"/>
      <c r="M25" s="264"/>
      <c r="N25" s="261"/>
      <c r="O25" s="261"/>
      <c r="P25" s="265"/>
      <c r="Q25" s="265"/>
      <c r="R25" s="264"/>
      <c r="S25" s="264"/>
      <c r="T25" s="264"/>
      <c r="U25" s="296"/>
      <c r="V25" s="297"/>
    </row>
    <row r="26" spans="2:22" ht="19.5" customHeight="1">
      <c r="B26" s="250" t="s">
        <v>143</v>
      </c>
      <c r="C26" s="251"/>
      <c r="D26" s="252"/>
      <c r="E26" s="31" t="str">
        <f>IF(SUMPRODUCT(--(E6:E25&lt;&gt;""))=0,"",COUNTIF(E6:E25,"&lt;&gt;"))</f>
        <v/>
      </c>
      <c r="F26" s="298" t="s">
        <v>144</v>
      </c>
      <c r="G26" s="299"/>
      <c r="H26" s="299"/>
      <c r="I26" s="299"/>
      <c r="J26" s="299"/>
      <c r="K26" s="299"/>
      <c r="L26" s="299"/>
      <c r="M26" s="299"/>
      <c r="N26" s="299"/>
      <c r="O26" s="299"/>
      <c r="P26" s="299"/>
      <c r="Q26" s="299"/>
      <c r="R26" s="299"/>
      <c r="S26" s="299"/>
      <c r="T26" s="299"/>
      <c r="U26" s="300" t="str">
        <f>IF(SUMPRODUCT(--(U6:V25&lt;&gt;""))=0,"",SUM(U6:V25))</f>
        <v/>
      </c>
      <c r="V26" s="301"/>
    </row>
    <row r="27" spans="2:22" ht="19.5" customHeight="1">
      <c r="B27" s="302" t="s">
        <v>145</v>
      </c>
      <c r="C27" s="291"/>
      <c r="D27" s="291"/>
      <c r="E27" s="291"/>
      <c r="F27" s="291"/>
      <c r="G27" s="291"/>
      <c r="H27" s="291"/>
      <c r="I27" s="291"/>
      <c r="J27" s="291"/>
      <c r="K27" s="291"/>
      <c r="L27" s="291"/>
      <c r="M27" s="291"/>
      <c r="N27" s="291"/>
      <c r="O27" s="291"/>
      <c r="P27" s="291"/>
      <c r="Q27" s="291"/>
      <c r="R27" s="291"/>
      <c r="S27" s="291"/>
      <c r="T27" s="291"/>
      <c r="U27" s="291"/>
      <c r="V27" s="292"/>
    </row>
    <row r="28" spans="2:22" ht="39" customHeight="1">
      <c r="B28" s="41" t="s">
        <v>146</v>
      </c>
      <c r="C28" s="289" t="s">
        <v>164</v>
      </c>
      <c r="D28" s="289"/>
      <c r="E28" s="289"/>
      <c r="F28" s="289"/>
      <c r="G28" s="289"/>
      <c r="H28" s="289"/>
      <c r="I28" s="289"/>
      <c r="J28" s="289"/>
      <c r="K28" s="289"/>
      <c r="L28" s="289"/>
      <c r="M28" s="289"/>
      <c r="N28" s="289"/>
      <c r="O28" s="289"/>
      <c r="P28" s="289"/>
      <c r="Q28" s="289"/>
      <c r="R28" s="289"/>
      <c r="S28" s="289"/>
      <c r="T28" s="289"/>
      <c r="U28" s="289"/>
      <c r="V28" s="290"/>
    </row>
    <row r="29" spans="2:22" ht="19.5" customHeight="1">
      <c r="B29" s="42" t="s">
        <v>148</v>
      </c>
      <c r="C29" s="291" t="s">
        <v>165</v>
      </c>
      <c r="D29" s="291"/>
      <c r="E29" s="291"/>
      <c r="F29" s="291"/>
      <c r="G29" s="291"/>
      <c r="H29" s="291"/>
      <c r="I29" s="291"/>
      <c r="J29" s="291"/>
      <c r="K29" s="291"/>
      <c r="L29" s="291"/>
      <c r="M29" s="291"/>
      <c r="N29" s="291"/>
      <c r="O29" s="291"/>
      <c r="P29" s="291"/>
      <c r="Q29" s="291"/>
      <c r="R29" s="291"/>
      <c r="S29" s="291"/>
      <c r="T29" s="291"/>
      <c r="U29" s="291"/>
      <c r="V29" s="292"/>
    </row>
    <row r="30" spans="2:22" ht="19.5" customHeight="1">
      <c r="B30" s="42" t="s">
        <v>150</v>
      </c>
      <c r="C30" s="291" t="s">
        <v>166</v>
      </c>
      <c r="D30" s="291"/>
      <c r="E30" s="291"/>
      <c r="F30" s="291"/>
      <c r="G30" s="291"/>
      <c r="H30" s="291"/>
      <c r="I30" s="291"/>
      <c r="J30" s="291"/>
      <c r="K30" s="291"/>
      <c r="L30" s="291"/>
      <c r="M30" s="291"/>
      <c r="N30" s="291"/>
      <c r="O30" s="291"/>
      <c r="P30" s="291"/>
      <c r="Q30" s="291"/>
      <c r="R30" s="291"/>
      <c r="S30" s="291"/>
      <c r="T30" s="291"/>
      <c r="U30" s="291"/>
      <c r="V30" s="292"/>
    </row>
    <row r="31" spans="2:22" ht="15.75" thickBot="1">
      <c r="B31" s="293"/>
      <c r="C31" s="294"/>
      <c r="D31" s="294"/>
      <c r="E31" s="294"/>
      <c r="F31" s="294"/>
      <c r="G31" s="294"/>
      <c r="H31" s="294"/>
      <c r="I31" s="294"/>
      <c r="J31" s="294"/>
      <c r="K31" s="294"/>
      <c r="L31" s="294"/>
      <c r="M31" s="294"/>
      <c r="N31" s="294"/>
      <c r="O31" s="294"/>
      <c r="P31" s="294"/>
      <c r="Q31" s="294"/>
      <c r="R31" s="294"/>
      <c r="S31" s="294"/>
      <c r="T31" s="294"/>
      <c r="U31" s="294"/>
      <c r="V31" s="295"/>
    </row>
  </sheetData>
  <mergeCells count="213">
    <mergeCell ref="C4:D4"/>
    <mergeCell ref="F4:G4"/>
    <mergeCell ref="H4:I4"/>
    <mergeCell ref="J4:K4"/>
    <mergeCell ref="L4:M4"/>
    <mergeCell ref="N4:O4"/>
    <mergeCell ref="B1:V1"/>
    <mergeCell ref="B2:F2"/>
    <mergeCell ref="G2:K2"/>
    <mergeCell ref="L2:Q2"/>
    <mergeCell ref="R2:V2"/>
    <mergeCell ref="B3:I3"/>
    <mergeCell ref="J3:V3"/>
    <mergeCell ref="P4:Q4"/>
    <mergeCell ref="R4:T4"/>
    <mergeCell ref="U4:V4"/>
    <mergeCell ref="R5:T5"/>
    <mergeCell ref="U5:V5"/>
    <mergeCell ref="C6:D6"/>
    <mergeCell ref="F6:G6"/>
    <mergeCell ref="H6:I6"/>
    <mergeCell ref="J6:K6"/>
    <mergeCell ref="L6:M6"/>
    <mergeCell ref="N6:O6"/>
    <mergeCell ref="P6:Q6"/>
    <mergeCell ref="R6:T6"/>
    <mergeCell ref="U6:V6"/>
    <mergeCell ref="C5:D5"/>
    <mergeCell ref="F5:G5"/>
    <mergeCell ref="H5:I5"/>
    <mergeCell ref="J5:K5"/>
    <mergeCell ref="L5:M5"/>
    <mergeCell ref="N5:O5"/>
    <mergeCell ref="P5:Q5"/>
    <mergeCell ref="C7:D7"/>
    <mergeCell ref="F7:G7"/>
    <mergeCell ref="H7:I7"/>
    <mergeCell ref="J7:K7"/>
    <mergeCell ref="L7:M7"/>
    <mergeCell ref="N7:O7"/>
    <mergeCell ref="P7:Q7"/>
    <mergeCell ref="R7:T7"/>
    <mergeCell ref="U7:V7"/>
    <mergeCell ref="P8:Q8"/>
    <mergeCell ref="R8:T8"/>
    <mergeCell ref="U8:V8"/>
    <mergeCell ref="C9:D9"/>
    <mergeCell ref="F9:G9"/>
    <mergeCell ref="H9:I9"/>
    <mergeCell ref="J9:K9"/>
    <mergeCell ref="L9:M9"/>
    <mergeCell ref="N9:O9"/>
    <mergeCell ref="P9:Q9"/>
    <mergeCell ref="C8:D8"/>
    <mergeCell ref="F8:G8"/>
    <mergeCell ref="H8:I8"/>
    <mergeCell ref="J8:K8"/>
    <mergeCell ref="L8:M8"/>
    <mergeCell ref="N8:O8"/>
    <mergeCell ref="R9:T9"/>
    <mergeCell ref="U9:V9"/>
    <mergeCell ref="C10:D10"/>
    <mergeCell ref="F10:G10"/>
    <mergeCell ref="H10:I10"/>
    <mergeCell ref="J10:K10"/>
    <mergeCell ref="L10:M10"/>
    <mergeCell ref="N10:O10"/>
    <mergeCell ref="P10:Q10"/>
    <mergeCell ref="R10:T10"/>
    <mergeCell ref="U10:V10"/>
    <mergeCell ref="C11:D11"/>
    <mergeCell ref="F11:G11"/>
    <mergeCell ref="H11:I11"/>
    <mergeCell ref="J11:K11"/>
    <mergeCell ref="L11:M11"/>
    <mergeCell ref="N11:O11"/>
    <mergeCell ref="P11:Q11"/>
    <mergeCell ref="R11:T11"/>
    <mergeCell ref="U11:V11"/>
    <mergeCell ref="P12:Q12"/>
    <mergeCell ref="R12:T12"/>
    <mergeCell ref="U12:V12"/>
    <mergeCell ref="C13:D13"/>
    <mergeCell ref="F13:G13"/>
    <mergeCell ref="H13:I13"/>
    <mergeCell ref="J13:K13"/>
    <mergeCell ref="L13:M13"/>
    <mergeCell ref="N13:O13"/>
    <mergeCell ref="P13:Q13"/>
    <mergeCell ref="C12:D12"/>
    <mergeCell ref="F12:G12"/>
    <mergeCell ref="H12:I12"/>
    <mergeCell ref="J12:K12"/>
    <mergeCell ref="L12:M12"/>
    <mergeCell ref="N12:O12"/>
    <mergeCell ref="R13:T13"/>
    <mergeCell ref="U13:V13"/>
    <mergeCell ref="C14:D14"/>
    <mergeCell ref="F14:G14"/>
    <mergeCell ref="H14:I14"/>
    <mergeCell ref="J14:K14"/>
    <mergeCell ref="L14:M14"/>
    <mergeCell ref="N14:O14"/>
    <mergeCell ref="P14:Q14"/>
    <mergeCell ref="R14:T14"/>
    <mergeCell ref="U14:V14"/>
    <mergeCell ref="C15:D15"/>
    <mergeCell ref="F15:G15"/>
    <mergeCell ref="H15:I15"/>
    <mergeCell ref="J15:K15"/>
    <mergeCell ref="L15:M15"/>
    <mergeCell ref="N15:O15"/>
    <mergeCell ref="P15:Q15"/>
    <mergeCell ref="R15:T15"/>
    <mergeCell ref="U15:V15"/>
    <mergeCell ref="P16:Q16"/>
    <mergeCell ref="R16:T16"/>
    <mergeCell ref="U16:V16"/>
    <mergeCell ref="C17:D17"/>
    <mergeCell ref="F17:G17"/>
    <mergeCell ref="H17:I17"/>
    <mergeCell ref="J17:K17"/>
    <mergeCell ref="L17:M17"/>
    <mergeCell ref="N17:O17"/>
    <mergeCell ref="P17:Q17"/>
    <mergeCell ref="C16:D16"/>
    <mergeCell ref="F16:G16"/>
    <mergeCell ref="H16:I16"/>
    <mergeCell ref="J16:K16"/>
    <mergeCell ref="L16:M16"/>
    <mergeCell ref="N16:O16"/>
    <mergeCell ref="R17:T17"/>
    <mergeCell ref="U17:V17"/>
    <mergeCell ref="C18:D18"/>
    <mergeCell ref="F18:G18"/>
    <mergeCell ref="H18:I18"/>
    <mergeCell ref="J18:K18"/>
    <mergeCell ref="L18:M18"/>
    <mergeCell ref="N18:O18"/>
    <mergeCell ref="P18:Q18"/>
    <mergeCell ref="R18:T18"/>
    <mergeCell ref="U18:V18"/>
    <mergeCell ref="C19:D19"/>
    <mergeCell ref="F19:G19"/>
    <mergeCell ref="H19:I19"/>
    <mergeCell ref="J19:K19"/>
    <mergeCell ref="L19:M19"/>
    <mergeCell ref="N19:O19"/>
    <mergeCell ref="P19:Q19"/>
    <mergeCell ref="R19:T19"/>
    <mergeCell ref="U19:V19"/>
    <mergeCell ref="P20:Q20"/>
    <mergeCell ref="R20:T20"/>
    <mergeCell ref="U20:V20"/>
    <mergeCell ref="C21:D21"/>
    <mergeCell ref="F21:G21"/>
    <mergeCell ref="H21:I21"/>
    <mergeCell ref="J21:K21"/>
    <mergeCell ref="L21:M21"/>
    <mergeCell ref="N21:O21"/>
    <mergeCell ref="P21:Q21"/>
    <mergeCell ref="C20:D20"/>
    <mergeCell ref="F20:G20"/>
    <mergeCell ref="H20:I20"/>
    <mergeCell ref="J20:K20"/>
    <mergeCell ref="L20:M20"/>
    <mergeCell ref="N20:O20"/>
    <mergeCell ref="R21:T21"/>
    <mergeCell ref="U21:V21"/>
    <mergeCell ref="C22:D22"/>
    <mergeCell ref="F22:G22"/>
    <mergeCell ref="H22:I22"/>
    <mergeCell ref="J22:K22"/>
    <mergeCell ref="L22:M22"/>
    <mergeCell ref="N22:O22"/>
    <mergeCell ref="P22:Q22"/>
    <mergeCell ref="R22:T22"/>
    <mergeCell ref="U22:V22"/>
    <mergeCell ref="C23:D23"/>
    <mergeCell ref="F23:G23"/>
    <mergeCell ref="H23:I23"/>
    <mergeCell ref="J23:K23"/>
    <mergeCell ref="L23:M23"/>
    <mergeCell ref="N23:O23"/>
    <mergeCell ref="P23:Q23"/>
    <mergeCell ref="R23:T23"/>
    <mergeCell ref="U23:V23"/>
    <mergeCell ref="P24:Q24"/>
    <mergeCell ref="R24:T24"/>
    <mergeCell ref="U24:V24"/>
    <mergeCell ref="C25:D25"/>
    <mergeCell ref="F25:G25"/>
    <mergeCell ref="H25:I25"/>
    <mergeCell ref="J25:K25"/>
    <mergeCell ref="L25:M25"/>
    <mergeCell ref="N25:O25"/>
    <mergeCell ref="P25:Q25"/>
    <mergeCell ref="C24:D24"/>
    <mergeCell ref="F24:G24"/>
    <mergeCell ref="H24:I24"/>
    <mergeCell ref="J24:K24"/>
    <mergeCell ref="L24:M24"/>
    <mergeCell ref="N24:O24"/>
    <mergeCell ref="C28:V28"/>
    <mergeCell ref="C29:V29"/>
    <mergeCell ref="C30:V30"/>
    <mergeCell ref="B31:V31"/>
    <mergeCell ref="R25:T25"/>
    <mergeCell ref="U25:V25"/>
    <mergeCell ref="B26:D26"/>
    <mergeCell ref="F26:T26"/>
    <mergeCell ref="U26:V26"/>
    <mergeCell ref="B27:V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ACCC-ABD1-4542-B60C-0FCA8BB198F8}">
  <dimension ref="B1:S61"/>
  <sheetViews>
    <sheetView showGridLines="0" workbookViewId="0">
      <selection activeCell="V3" sqref="V3"/>
    </sheetView>
  </sheetViews>
  <sheetFormatPr defaultColWidth="9.140625" defaultRowHeight="15"/>
  <cols>
    <col min="1" max="1" width="5.7109375" customWidth="1"/>
    <col min="2" max="4" width="4.85546875" customWidth="1"/>
    <col min="5" max="17" width="5.7109375" customWidth="1"/>
    <col min="18" max="24" width="4.85546875" customWidth="1"/>
  </cols>
  <sheetData>
    <row r="1" spans="2:19" s="64" customFormat="1" ht="23.25">
      <c r="B1" s="371" t="s">
        <v>222</v>
      </c>
      <c r="C1" s="372"/>
      <c r="D1" s="372"/>
      <c r="E1" s="372"/>
      <c r="F1" s="372"/>
      <c r="G1" s="372"/>
      <c r="H1" s="372"/>
      <c r="I1" s="372"/>
      <c r="J1" s="372"/>
      <c r="K1" s="372"/>
      <c r="L1" s="372"/>
      <c r="M1" s="372"/>
      <c r="N1" s="372"/>
      <c r="O1" s="372"/>
      <c r="P1" s="372"/>
      <c r="Q1" s="372"/>
      <c r="R1" s="372"/>
      <c r="S1" s="373"/>
    </row>
    <row r="2" spans="2:19" s="65" customFormat="1" ht="20.25">
      <c r="B2" s="374" t="s">
        <v>223</v>
      </c>
      <c r="C2" s="375"/>
      <c r="D2" s="375"/>
      <c r="E2" s="375"/>
      <c r="F2" s="375"/>
      <c r="G2" s="375"/>
      <c r="H2" s="375"/>
      <c r="I2" s="375"/>
      <c r="J2" s="375"/>
      <c r="K2" s="375"/>
      <c r="L2" s="375"/>
      <c r="M2" s="375"/>
      <c r="N2" s="375"/>
      <c r="O2" s="375"/>
      <c r="P2" s="375"/>
      <c r="Q2" s="375"/>
      <c r="R2" s="375"/>
      <c r="S2" s="376"/>
    </row>
    <row r="3" spans="2:19">
      <c r="B3" s="377" t="s">
        <v>224</v>
      </c>
      <c r="C3" s="378"/>
      <c r="D3" s="378"/>
      <c r="E3" s="378"/>
      <c r="F3" s="378"/>
      <c r="G3" s="378"/>
      <c r="H3" s="378"/>
      <c r="I3" s="378"/>
      <c r="J3" s="378"/>
      <c r="K3" s="378"/>
      <c r="L3" s="378"/>
      <c r="M3" s="378"/>
      <c r="N3" s="378"/>
      <c r="O3" s="378"/>
      <c r="P3" s="378"/>
      <c r="Q3" s="378"/>
      <c r="R3" s="378"/>
      <c r="S3" s="379"/>
    </row>
    <row r="4" spans="2:19" s="66" customFormat="1" ht="18" customHeight="1">
      <c r="B4" s="380" t="s">
        <v>225</v>
      </c>
      <c r="C4" s="381"/>
      <c r="D4" s="381"/>
      <c r="E4" s="381"/>
      <c r="F4" s="381"/>
      <c r="G4" s="381"/>
      <c r="H4" s="381"/>
      <c r="I4" s="381"/>
      <c r="J4" s="381"/>
      <c r="K4" s="381"/>
      <c r="L4" s="381"/>
      <c r="M4" s="381"/>
      <c r="N4" s="381"/>
      <c r="O4" s="381"/>
      <c r="P4" s="381"/>
      <c r="Q4" s="381"/>
      <c r="R4" s="381"/>
      <c r="S4" s="382"/>
    </row>
    <row r="5" spans="2:19" ht="24" customHeight="1">
      <c r="B5" s="383" t="s">
        <v>268</v>
      </c>
      <c r="C5" s="384"/>
      <c r="D5" s="384"/>
      <c r="E5" s="385" t="str">
        <f>IF(ISBLANK('HVAC Workbook'!D4),"",'HVAC Workbook'!D4)</f>
        <v/>
      </c>
      <c r="F5" s="386"/>
      <c r="G5" s="386"/>
      <c r="H5" s="386"/>
      <c r="I5" s="386"/>
      <c r="J5" s="386"/>
      <c r="K5" s="386"/>
      <c r="L5" s="369" t="s">
        <v>226</v>
      </c>
      <c r="M5" s="251"/>
      <c r="N5" s="252"/>
      <c r="O5" s="360" t="str">
        <f>IF(ISBLANK('HVAC Workbook'!I4),"",'HVAC Workbook'!I4)</f>
        <v/>
      </c>
      <c r="P5" s="350"/>
      <c r="Q5" s="350"/>
      <c r="R5" s="350"/>
      <c r="S5" s="351"/>
    </row>
    <row r="6" spans="2:19" ht="24" hidden="1" customHeight="1">
      <c r="B6" s="348" t="s">
        <v>227</v>
      </c>
      <c r="C6" s="349"/>
      <c r="D6" s="349"/>
      <c r="E6" s="360"/>
      <c r="F6" s="350"/>
      <c r="G6" s="350"/>
      <c r="H6" s="350"/>
      <c r="I6" s="350"/>
      <c r="J6" s="350"/>
      <c r="K6" s="350"/>
      <c r="L6" s="361" t="s">
        <v>42</v>
      </c>
      <c r="M6" s="362"/>
      <c r="N6" s="363"/>
      <c r="O6" s="364"/>
      <c r="P6" s="365"/>
      <c r="Q6" s="365"/>
      <c r="R6" s="365"/>
      <c r="S6" s="366"/>
    </row>
    <row r="7" spans="2:19" ht="24" hidden="1" customHeight="1">
      <c r="B7" s="348" t="s">
        <v>228</v>
      </c>
      <c r="C7" s="349"/>
      <c r="D7" s="349"/>
      <c r="E7" s="367"/>
      <c r="F7" s="349"/>
      <c r="G7" s="349"/>
      <c r="H7" s="349"/>
      <c r="I7" s="349"/>
      <c r="J7" s="349"/>
      <c r="K7" s="368"/>
      <c r="L7" s="369" t="s">
        <v>229</v>
      </c>
      <c r="M7" s="251"/>
      <c r="N7" s="251"/>
      <c r="O7" s="367"/>
      <c r="P7" s="349"/>
      <c r="Q7" s="349"/>
      <c r="R7" s="349"/>
      <c r="S7" s="370"/>
    </row>
    <row r="8" spans="2:19" ht="24" customHeight="1">
      <c r="B8" s="348" t="s">
        <v>230</v>
      </c>
      <c r="C8" s="349"/>
      <c r="D8" s="349"/>
      <c r="E8" s="350"/>
      <c r="F8" s="350"/>
      <c r="G8" s="350"/>
      <c r="H8" s="350"/>
      <c r="I8" s="350"/>
      <c r="J8" s="350"/>
      <c r="K8" s="350"/>
      <c r="L8" s="350"/>
      <c r="M8" s="350"/>
      <c r="N8" s="350"/>
      <c r="O8" s="350"/>
      <c r="P8" s="350"/>
      <c r="Q8" s="350"/>
      <c r="R8" s="350"/>
      <c r="S8" s="351"/>
    </row>
    <row r="9" spans="2:19" s="67" customFormat="1" ht="18" customHeight="1">
      <c r="B9" s="352" t="s">
        <v>231</v>
      </c>
      <c r="C9" s="353"/>
      <c r="D9" s="353"/>
      <c r="E9" s="353"/>
      <c r="F9" s="353"/>
      <c r="G9" s="353"/>
      <c r="H9" s="353"/>
      <c r="I9" s="353"/>
      <c r="J9" s="353"/>
      <c r="K9" s="353"/>
      <c r="L9" s="353"/>
      <c r="M9" s="353"/>
      <c r="N9" s="353"/>
      <c r="O9" s="353"/>
      <c r="P9" s="353"/>
      <c r="Q9" s="353"/>
      <c r="R9" s="353"/>
      <c r="S9" s="354"/>
    </row>
    <row r="10" spans="2:19" ht="19.899999999999999" customHeight="1">
      <c r="B10" s="355" t="s">
        <v>232</v>
      </c>
      <c r="C10" s="356"/>
      <c r="D10" s="356" t="s">
        <v>233</v>
      </c>
      <c r="E10" s="356"/>
      <c r="F10" s="356"/>
      <c r="G10" s="356"/>
      <c r="H10" s="356"/>
      <c r="I10" s="356"/>
      <c r="J10" s="356"/>
      <c r="K10" s="356"/>
      <c r="L10" s="356"/>
      <c r="M10" s="356"/>
      <c r="N10" s="356"/>
      <c r="O10" s="356"/>
      <c r="P10" s="357"/>
      <c r="Q10" s="358" t="s">
        <v>140</v>
      </c>
      <c r="R10" s="356"/>
      <c r="S10" s="359"/>
    </row>
    <row r="11" spans="2:19" s="53" customFormat="1" ht="19.899999999999999" customHeight="1">
      <c r="B11" s="346"/>
      <c r="C11" s="347"/>
      <c r="D11" s="339"/>
      <c r="E11" s="339"/>
      <c r="F11" s="339"/>
      <c r="G11" s="339"/>
      <c r="H11" s="339"/>
      <c r="I11" s="339"/>
      <c r="J11" s="339"/>
      <c r="K11" s="339"/>
      <c r="L11" s="339"/>
      <c r="M11" s="339"/>
      <c r="N11" s="339"/>
      <c r="O11" s="339"/>
      <c r="P11" s="339"/>
      <c r="Q11" s="340"/>
      <c r="R11" s="340"/>
      <c r="S11" s="341"/>
    </row>
    <row r="12" spans="2:19" s="53" customFormat="1" ht="19.899999999999999" customHeight="1">
      <c r="B12" s="346"/>
      <c r="C12" s="347"/>
      <c r="D12" s="339"/>
      <c r="E12" s="339"/>
      <c r="F12" s="339"/>
      <c r="G12" s="339"/>
      <c r="H12" s="339"/>
      <c r="I12" s="339"/>
      <c r="J12" s="339"/>
      <c r="K12" s="339"/>
      <c r="L12" s="339"/>
      <c r="M12" s="339"/>
      <c r="N12" s="339"/>
      <c r="O12" s="339"/>
      <c r="P12" s="339"/>
      <c r="Q12" s="340"/>
      <c r="R12" s="340"/>
      <c r="S12" s="341"/>
    </row>
    <row r="13" spans="2:19" s="53" customFormat="1" ht="19.899999999999999" customHeight="1">
      <c r="B13" s="346"/>
      <c r="C13" s="347"/>
      <c r="D13" s="339"/>
      <c r="E13" s="339"/>
      <c r="F13" s="339"/>
      <c r="G13" s="339"/>
      <c r="H13" s="339"/>
      <c r="I13" s="339"/>
      <c r="J13" s="339"/>
      <c r="K13" s="339"/>
      <c r="L13" s="339"/>
      <c r="M13" s="339"/>
      <c r="N13" s="339"/>
      <c r="O13" s="339"/>
      <c r="P13" s="339"/>
      <c r="Q13" s="340"/>
      <c r="R13" s="340"/>
      <c r="S13" s="341"/>
    </row>
    <row r="14" spans="2:19" s="53" customFormat="1" ht="19.899999999999999" customHeight="1">
      <c r="B14" s="346"/>
      <c r="C14" s="347"/>
      <c r="D14" s="339"/>
      <c r="E14" s="339"/>
      <c r="F14" s="339"/>
      <c r="G14" s="339"/>
      <c r="H14" s="339"/>
      <c r="I14" s="339"/>
      <c r="J14" s="339"/>
      <c r="K14" s="339"/>
      <c r="L14" s="339"/>
      <c r="M14" s="339"/>
      <c r="N14" s="339"/>
      <c r="O14" s="339"/>
      <c r="P14" s="339"/>
      <c r="Q14" s="340"/>
      <c r="R14" s="340"/>
      <c r="S14" s="341"/>
    </row>
    <row r="15" spans="2:19" s="53" customFormat="1" ht="19.899999999999999" customHeight="1">
      <c r="B15" s="337"/>
      <c r="C15" s="338"/>
      <c r="D15" s="339"/>
      <c r="E15" s="339"/>
      <c r="F15" s="339"/>
      <c r="G15" s="339"/>
      <c r="H15" s="339"/>
      <c r="I15" s="339"/>
      <c r="J15" s="339"/>
      <c r="K15" s="339"/>
      <c r="L15" s="339"/>
      <c r="M15" s="339"/>
      <c r="N15" s="339"/>
      <c r="O15" s="339"/>
      <c r="P15" s="339"/>
      <c r="Q15" s="340"/>
      <c r="R15" s="340"/>
      <c r="S15" s="341"/>
    </row>
    <row r="16" spans="2:19" s="53" customFormat="1" ht="19.899999999999999" customHeight="1">
      <c r="B16" s="337"/>
      <c r="C16" s="338"/>
      <c r="D16" s="339"/>
      <c r="E16" s="339"/>
      <c r="F16" s="339"/>
      <c r="G16" s="339"/>
      <c r="H16" s="339"/>
      <c r="I16" s="339"/>
      <c r="J16" s="339"/>
      <c r="K16" s="339"/>
      <c r="L16" s="339"/>
      <c r="M16" s="339"/>
      <c r="N16" s="339"/>
      <c r="O16" s="339"/>
      <c r="P16" s="339"/>
      <c r="Q16" s="340"/>
      <c r="R16" s="340"/>
      <c r="S16" s="341"/>
    </row>
    <row r="17" spans="2:19" s="53" customFormat="1" ht="19.899999999999999" customHeight="1">
      <c r="B17" s="337"/>
      <c r="C17" s="338"/>
      <c r="D17" s="339"/>
      <c r="E17" s="339"/>
      <c r="F17" s="339"/>
      <c r="G17" s="339"/>
      <c r="H17" s="339"/>
      <c r="I17" s="339"/>
      <c r="J17" s="339"/>
      <c r="K17" s="339"/>
      <c r="L17" s="339"/>
      <c r="M17" s="339"/>
      <c r="N17" s="339"/>
      <c r="O17" s="339"/>
      <c r="P17" s="339"/>
      <c r="Q17" s="340"/>
      <c r="R17" s="340"/>
      <c r="S17" s="341"/>
    </row>
    <row r="18" spans="2:19" s="53" customFormat="1" ht="19.899999999999999" customHeight="1">
      <c r="B18" s="337"/>
      <c r="C18" s="338"/>
      <c r="D18" s="339"/>
      <c r="E18" s="339"/>
      <c r="F18" s="339"/>
      <c r="G18" s="339"/>
      <c r="H18" s="339"/>
      <c r="I18" s="339"/>
      <c r="J18" s="339"/>
      <c r="K18" s="339"/>
      <c r="L18" s="339"/>
      <c r="M18" s="339"/>
      <c r="N18" s="339"/>
      <c r="O18" s="339"/>
      <c r="P18" s="339"/>
      <c r="Q18" s="340"/>
      <c r="R18" s="340"/>
      <c r="S18" s="341"/>
    </row>
    <row r="19" spans="2:19" s="53" customFormat="1" ht="19.899999999999999" customHeight="1">
      <c r="B19" s="342"/>
      <c r="C19" s="343"/>
      <c r="D19" s="339"/>
      <c r="E19" s="339"/>
      <c r="F19" s="339"/>
      <c r="G19" s="339"/>
      <c r="H19" s="339"/>
      <c r="I19" s="339"/>
      <c r="J19" s="339"/>
      <c r="K19" s="339"/>
      <c r="L19" s="339"/>
      <c r="M19" s="339"/>
      <c r="N19" s="339"/>
      <c r="O19" s="339"/>
      <c r="P19" s="339"/>
      <c r="Q19" s="344"/>
      <c r="R19" s="344"/>
      <c r="S19" s="345"/>
    </row>
    <row r="20" spans="2:19" s="53" customFormat="1" ht="19.899999999999999" customHeight="1">
      <c r="B20" s="337"/>
      <c r="C20" s="338"/>
      <c r="D20" s="339"/>
      <c r="E20" s="339"/>
      <c r="F20" s="339"/>
      <c r="G20" s="339"/>
      <c r="H20" s="339"/>
      <c r="I20" s="339"/>
      <c r="J20" s="339"/>
      <c r="K20" s="339"/>
      <c r="L20" s="339"/>
      <c r="M20" s="339"/>
      <c r="N20" s="339"/>
      <c r="O20" s="339"/>
      <c r="P20" s="339"/>
      <c r="Q20" s="340"/>
      <c r="R20" s="340"/>
      <c r="S20" s="341"/>
    </row>
    <row r="21" spans="2:19" s="53" customFormat="1" ht="19.899999999999999" customHeight="1">
      <c r="B21" s="337"/>
      <c r="C21" s="338"/>
      <c r="D21" s="339"/>
      <c r="E21" s="339"/>
      <c r="F21" s="339"/>
      <c r="G21" s="339"/>
      <c r="H21" s="339"/>
      <c r="I21" s="339"/>
      <c r="J21" s="339"/>
      <c r="K21" s="339"/>
      <c r="L21" s="339"/>
      <c r="M21" s="339"/>
      <c r="N21" s="339"/>
      <c r="O21" s="339"/>
      <c r="P21" s="339"/>
      <c r="Q21" s="340"/>
      <c r="R21" s="340"/>
      <c r="S21" s="341"/>
    </row>
    <row r="22" spans="2:19" s="53" customFormat="1" ht="19.899999999999999" customHeight="1">
      <c r="B22" s="337"/>
      <c r="C22" s="338"/>
      <c r="D22" s="339"/>
      <c r="E22" s="339"/>
      <c r="F22" s="339"/>
      <c r="G22" s="339"/>
      <c r="H22" s="339"/>
      <c r="I22" s="339"/>
      <c r="J22" s="339"/>
      <c r="K22" s="339"/>
      <c r="L22" s="339"/>
      <c r="M22" s="339"/>
      <c r="N22" s="339"/>
      <c r="O22" s="339"/>
      <c r="P22" s="339"/>
      <c r="Q22" s="340"/>
      <c r="R22" s="340"/>
      <c r="S22" s="341"/>
    </row>
    <row r="23" spans="2:19" s="53" customFormat="1" ht="19.899999999999999" customHeight="1">
      <c r="B23" s="320" t="s">
        <v>234</v>
      </c>
      <c r="C23" s="321"/>
      <c r="D23" s="321"/>
      <c r="E23" s="321"/>
      <c r="F23" s="321"/>
      <c r="G23" s="321"/>
      <c r="H23" s="321"/>
      <c r="I23" s="321"/>
      <c r="J23" s="321"/>
      <c r="K23" s="321"/>
      <c r="L23" s="321"/>
      <c r="M23" s="321"/>
      <c r="N23" s="321"/>
      <c r="O23" s="321"/>
      <c r="P23" s="322"/>
      <c r="Q23" s="300">
        <f>SUM(Q11:Q22)</f>
        <v>0</v>
      </c>
      <c r="R23" s="323"/>
      <c r="S23" s="301"/>
    </row>
    <row r="24" spans="2:19" s="53" customFormat="1" ht="19.899999999999999" customHeight="1">
      <c r="B24" s="324" t="s">
        <v>235</v>
      </c>
      <c r="C24" s="325"/>
      <c r="D24" s="325"/>
      <c r="E24" s="328"/>
      <c r="F24" s="328"/>
      <c r="G24" s="328"/>
      <c r="H24" s="328"/>
      <c r="I24" s="328"/>
      <c r="J24" s="328"/>
      <c r="K24" s="328"/>
      <c r="L24" s="328"/>
      <c r="M24" s="328"/>
      <c r="N24" s="328"/>
      <c r="O24" s="328"/>
      <c r="P24" s="328"/>
      <c r="Q24" s="328"/>
      <c r="R24" s="328"/>
      <c r="S24" s="329"/>
    </row>
    <row r="25" spans="2:19" s="53" customFormat="1" ht="19.899999999999999" customHeight="1">
      <c r="B25" s="324"/>
      <c r="C25" s="325"/>
      <c r="D25" s="325"/>
      <c r="E25" s="328"/>
      <c r="F25" s="328"/>
      <c r="G25" s="328"/>
      <c r="H25" s="328"/>
      <c r="I25" s="328"/>
      <c r="J25" s="328"/>
      <c r="K25" s="328"/>
      <c r="L25" s="328"/>
      <c r="M25" s="328"/>
      <c r="N25" s="328"/>
      <c r="O25" s="328"/>
      <c r="P25" s="328"/>
      <c r="Q25" s="328"/>
      <c r="R25" s="328"/>
      <c r="S25" s="329"/>
    </row>
    <row r="26" spans="2:19" s="53" customFormat="1" ht="19.899999999999999" customHeight="1" thickBot="1">
      <c r="B26" s="326"/>
      <c r="C26" s="327"/>
      <c r="D26" s="327"/>
      <c r="E26" s="330"/>
      <c r="F26" s="330"/>
      <c r="G26" s="330"/>
      <c r="H26" s="330"/>
      <c r="I26" s="330"/>
      <c r="J26" s="330"/>
      <c r="K26" s="330"/>
      <c r="L26" s="330"/>
      <c r="M26" s="330"/>
      <c r="N26" s="330"/>
      <c r="O26" s="330"/>
      <c r="P26" s="330"/>
      <c r="Q26" s="330"/>
      <c r="R26" s="330"/>
      <c r="S26" s="331"/>
    </row>
    <row r="27" spans="2:19" s="53" customFormat="1" ht="19.899999999999999" hidden="1" customHeight="1">
      <c r="B27" s="332" t="s">
        <v>236</v>
      </c>
      <c r="C27" s="333"/>
      <c r="D27" s="333"/>
      <c r="E27" s="333"/>
      <c r="F27" s="333"/>
      <c r="G27" s="333"/>
      <c r="H27" s="333"/>
      <c r="I27" s="333"/>
      <c r="J27" s="333"/>
      <c r="K27" s="333"/>
      <c r="L27" s="333"/>
      <c r="M27" s="333"/>
      <c r="N27" s="333"/>
      <c r="O27" s="333"/>
      <c r="P27" s="333"/>
      <c r="Q27" s="333"/>
      <c r="R27" s="333"/>
      <c r="S27" s="334"/>
    </row>
    <row r="28" spans="2:19" s="53" customFormat="1" ht="19.899999999999999" hidden="1" customHeight="1">
      <c r="B28" s="310" t="s">
        <v>237</v>
      </c>
      <c r="C28" s="311"/>
      <c r="D28" s="311"/>
      <c r="E28" s="311"/>
      <c r="F28" s="312"/>
      <c r="G28" s="312"/>
      <c r="H28" s="312"/>
      <c r="I28" s="312"/>
      <c r="J28" s="312"/>
      <c r="K28" s="171" t="s">
        <v>41</v>
      </c>
      <c r="L28" s="171"/>
      <c r="M28" s="171"/>
      <c r="N28" s="335"/>
      <c r="O28" s="335"/>
      <c r="P28" s="335"/>
      <c r="Q28" s="335"/>
      <c r="R28" s="335"/>
      <c r="S28" s="336"/>
    </row>
    <row r="29" spans="2:19" s="53" customFormat="1" ht="19.899999999999999" hidden="1" customHeight="1">
      <c r="B29" s="310" t="s">
        <v>43</v>
      </c>
      <c r="C29" s="311"/>
      <c r="D29" s="311"/>
      <c r="E29" s="311"/>
      <c r="F29" s="312"/>
      <c r="G29" s="312"/>
      <c r="H29" s="312"/>
      <c r="I29" s="312"/>
      <c r="J29" s="312"/>
      <c r="K29" s="312"/>
      <c r="L29" s="312"/>
      <c r="M29" s="312"/>
      <c r="N29" s="312"/>
      <c r="O29" s="312"/>
      <c r="P29" s="68" t="s">
        <v>42</v>
      </c>
      <c r="Q29" s="312"/>
      <c r="R29" s="312"/>
      <c r="S29" s="313"/>
    </row>
    <row r="30" spans="2:19" s="53" customFormat="1" ht="19.899999999999999" hidden="1" customHeight="1">
      <c r="B30" s="314" t="s">
        <v>238</v>
      </c>
      <c r="C30" s="315"/>
      <c r="D30" s="315"/>
      <c r="E30" s="315"/>
      <c r="F30" s="315"/>
      <c r="G30" s="315"/>
      <c r="H30" s="315"/>
      <c r="I30" s="315"/>
      <c r="J30" s="315"/>
      <c r="K30" s="315"/>
      <c r="L30" s="315"/>
      <c r="M30" s="315"/>
      <c r="N30" s="315"/>
      <c r="O30" s="315"/>
      <c r="P30" s="315"/>
      <c r="Q30" s="315"/>
      <c r="R30" s="315"/>
      <c r="S30" s="316"/>
    </row>
    <row r="31" spans="2:19" s="53" customFormat="1" ht="19.899999999999999" hidden="1" customHeight="1">
      <c r="B31" s="317"/>
      <c r="C31" s="318"/>
      <c r="D31" s="318"/>
      <c r="E31" s="318"/>
      <c r="F31" s="318"/>
      <c r="G31" s="318"/>
      <c r="H31" s="318"/>
      <c r="I31" s="318"/>
      <c r="J31" s="318"/>
      <c r="K31" s="318"/>
      <c r="L31" s="318"/>
      <c r="M31" s="318"/>
      <c r="N31" s="318"/>
      <c r="O31" s="318"/>
      <c r="P31" s="318"/>
      <c r="Q31" s="318"/>
      <c r="R31" s="318"/>
      <c r="S31" s="319"/>
    </row>
    <row r="32" spans="2:19" s="53" customFormat="1" ht="19.899999999999999" customHeight="1">
      <c r="B32" s="69"/>
      <c r="C32" s="69"/>
      <c r="D32" s="69"/>
      <c r="E32" s="69"/>
      <c r="F32" s="69"/>
      <c r="G32" s="69"/>
      <c r="H32" s="69"/>
      <c r="I32" s="69"/>
      <c r="J32" s="69"/>
      <c r="K32" s="69"/>
      <c r="L32" s="69"/>
      <c r="M32" s="69"/>
      <c r="N32" s="69"/>
      <c r="O32" s="69"/>
      <c r="P32" s="69"/>
      <c r="Q32" s="69"/>
      <c r="R32" s="69"/>
      <c r="S32" s="69"/>
    </row>
    <row r="33" spans="2:19" s="53" customFormat="1" ht="19.899999999999999" customHeight="1">
      <c r="B33"/>
      <c r="C33"/>
      <c r="D33"/>
      <c r="E33"/>
      <c r="F33"/>
      <c r="G33"/>
      <c r="H33"/>
      <c r="I33"/>
      <c r="J33"/>
      <c r="K33"/>
      <c r="L33"/>
      <c r="M33"/>
      <c r="N33"/>
      <c r="O33"/>
      <c r="P33"/>
      <c r="Q33"/>
      <c r="R33"/>
      <c r="S33"/>
    </row>
    <row r="34" spans="2:19" s="53" customFormat="1" ht="19.899999999999999" customHeight="1">
      <c r="B34"/>
      <c r="C34"/>
      <c r="D34"/>
      <c r="E34"/>
      <c r="F34"/>
      <c r="G34"/>
      <c r="H34"/>
      <c r="I34"/>
      <c r="J34"/>
      <c r="K34"/>
      <c r="L34"/>
      <c r="M34"/>
      <c r="N34"/>
      <c r="O34"/>
      <c r="P34"/>
      <c r="Q34"/>
      <c r="R34"/>
      <c r="S34"/>
    </row>
    <row r="35" spans="2:19" s="53" customFormat="1" ht="19.899999999999999" customHeight="1">
      <c r="B35"/>
      <c r="C35"/>
      <c r="D35"/>
      <c r="E35"/>
      <c r="F35"/>
      <c r="G35"/>
      <c r="H35"/>
      <c r="I35"/>
      <c r="J35"/>
      <c r="K35"/>
      <c r="L35"/>
      <c r="M35"/>
      <c r="N35"/>
      <c r="O35"/>
      <c r="P35"/>
      <c r="Q35"/>
      <c r="R35"/>
      <c r="S35"/>
    </row>
    <row r="36" spans="2:19" s="53" customFormat="1" ht="19.899999999999999" customHeight="1">
      <c r="B36"/>
      <c r="C36"/>
      <c r="D36"/>
      <c r="E36"/>
      <c r="F36"/>
      <c r="G36"/>
      <c r="H36"/>
      <c r="I36"/>
      <c r="J36"/>
      <c r="K36"/>
      <c r="L36"/>
      <c r="M36"/>
      <c r="N36"/>
      <c r="O36"/>
      <c r="P36"/>
      <c r="Q36"/>
      <c r="R36"/>
      <c r="S36"/>
    </row>
    <row r="37" spans="2:19" s="53" customFormat="1" ht="19.899999999999999" customHeight="1">
      <c r="B37"/>
      <c r="C37"/>
      <c r="D37"/>
      <c r="E37"/>
      <c r="F37"/>
      <c r="G37"/>
      <c r="H37"/>
      <c r="I37"/>
      <c r="J37"/>
      <c r="K37"/>
      <c r="L37"/>
      <c r="M37"/>
      <c r="N37"/>
      <c r="O37"/>
      <c r="P37"/>
      <c r="Q37"/>
      <c r="R37"/>
      <c r="S37"/>
    </row>
    <row r="38" spans="2:19" s="53" customFormat="1" ht="19.899999999999999" customHeight="1">
      <c r="B38"/>
      <c r="C38"/>
      <c r="D38"/>
      <c r="E38"/>
      <c r="F38"/>
      <c r="G38"/>
      <c r="H38"/>
      <c r="I38"/>
      <c r="J38"/>
      <c r="K38"/>
      <c r="L38"/>
      <c r="M38"/>
      <c r="N38"/>
      <c r="O38"/>
      <c r="P38"/>
      <c r="Q38"/>
      <c r="R38"/>
      <c r="S38"/>
    </row>
    <row r="39" spans="2:19" s="53" customFormat="1" ht="19.899999999999999" customHeight="1">
      <c r="B39"/>
      <c r="C39"/>
      <c r="D39"/>
      <c r="E39"/>
      <c r="F39"/>
      <c r="G39"/>
      <c r="H39"/>
      <c r="I39"/>
      <c r="J39"/>
      <c r="K39"/>
      <c r="L39"/>
      <c r="M39"/>
      <c r="N39"/>
      <c r="O39"/>
      <c r="P39"/>
      <c r="Q39"/>
      <c r="R39"/>
      <c r="S39"/>
    </row>
    <row r="40" spans="2:19" s="53" customFormat="1" ht="19.899999999999999" customHeight="1">
      <c r="B40"/>
      <c r="C40"/>
      <c r="D40"/>
      <c r="E40"/>
      <c r="F40"/>
      <c r="G40"/>
      <c r="H40"/>
      <c r="I40"/>
      <c r="J40"/>
      <c r="K40"/>
      <c r="L40"/>
      <c r="M40"/>
      <c r="N40"/>
      <c r="O40"/>
      <c r="P40"/>
      <c r="Q40"/>
      <c r="R40"/>
      <c r="S40"/>
    </row>
    <row r="41" spans="2:19" s="53" customFormat="1" ht="39" customHeight="1">
      <c r="B41"/>
      <c r="C41"/>
      <c r="D41"/>
      <c r="E41"/>
      <c r="F41"/>
      <c r="G41"/>
      <c r="H41"/>
      <c r="I41"/>
      <c r="J41"/>
      <c r="K41"/>
      <c r="L41"/>
      <c r="M41"/>
      <c r="N41"/>
      <c r="O41"/>
      <c r="P41"/>
      <c r="Q41"/>
      <c r="R41"/>
      <c r="S41"/>
    </row>
    <row r="42" spans="2:19" s="53" customFormat="1" ht="19.899999999999999" customHeight="1">
      <c r="B42"/>
      <c r="C42"/>
      <c r="D42"/>
      <c r="E42"/>
      <c r="F42"/>
      <c r="G42"/>
      <c r="H42"/>
      <c r="I42"/>
      <c r="J42"/>
      <c r="K42"/>
      <c r="L42"/>
      <c r="M42"/>
      <c r="N42"/>
      <c r="O42"/>
      <c r="P42"/>
      <c r="Q42"/>
      <c r="R42"/>
      <c r="S42"/>
    </row>
    <row r="43" spans="2:19" s="53" customFormat="1" ht="19.899999999999999" customHeight="1">
      <c r="B43"/>
      <c r="C43"/>
      <c r="D43"/>
      <c r="E43"/>
      <c r="F43"/>
      <c r="G43"/>
      <c r="H43"/>
      <c r="I43"/>
      <c r="J43"/>
      <c r="K43"/>
      <c r="L43"/>
      <c r="M43"/>
      <c r="N43"/>
      <c r="O43"/>
      <c r="P43"/>
      <c r="Q43"/>
      <c r="R43"/>
      <c r="S43"/>
    </row>
    <row r="44" spans="2:19" s="53" customFormat="1" ht="19.899999999999999" customHeight="1">
      <c r="B44"/>
      <c r="C44"/>
      <c r="D44"/>
      <c r="E44"/>
      <c r="F44"/>
      <c r="G44"/>
      <c r="H44"/>
      <c r="I44"/>
      <c r="J44"/>
      <c r="K44"/>
      <c r="L44"/>
      <c r="M44"/>
      <c r="N44"/>
      <c r="O44"/>
      <c r="P44"/>
      <c r="Q44"/>
      <c r="R44"/>
      <c r="S44"/>
    </row>
    <row r="45" spans="2:19" s="53" customFormat="1" ht="19.899999999999999" customHeight="1">
      <c r="B45"/>
      <c r="C45"/>
      <c r="D45"/>
      <c r="E45"/>
      <c r="F45"/>
      <c r="G45"/>
      <c r="H45"/>
      <c r="I45"/>
      <c r="J45"/>
      <c r="K45"/>
      <c r="L45"/>
      <c r="M45"/>
      <c r="N45"/>
      <c r="O45"/>
      <c r="P45"/>
      <c r="Q45"/>
      <c r="R45"/>
      <c r="S45"/>
    </row>
    <row r="46" spans="2:19" s="53" customFormat="1" ht="19.899999999999999" customHeight="1">
      <c r="B46"/>
      <c r="C46"/>
      <c r="D46"/>
      <c r="E46"/>
      <c r="F46"/>
      <c r="G46"/>
      <c r="H46"/>
      <c r="I46"/>
      <c r="J46"/>
      <c r="K46"/>
      <c r="L46"/>
      <c r="M46"/>
      <c r="N46"/>
      <c r="O46"/>
      <c r="P46"/>
      <c r="Q46"/>
      <c r="R46"/>
      <c r="S46"/>
    </row>
    <row r="47" spans="2:19" s="53" customFormat="1" ht="19.899999999999999" customHeight="1">
      <c r="B47"/>
      <c r="C47"/>
      <c r="D47"/>
      <c r="E47"/>
      <c r="F47"/>
      <c r="G47"/>
      <c r="H47"/>
      <c r="I47"/>
      <c r="J47"/>
      <c r="K47"/>
      <c r="L47"/>
      <c r="M47"/>
      <c r="N47"/>
      <c r="O47"/>
      <c r="P47"/>
      <c r="Q47"/>
      <c r="R47"/>
      <c r="S47"/>
    </row>
    <row r="48" spans="2:19" s="53" customFormat="1" ht="19.899999999999999" customHeight="1">
      <c r="B48"/>
      <c r="C48"/>
      <c r="D48"/>
      <c r="E48"/>
      <c r="F48"/>
      <c r="G48"/>
      <c r="H48"/>
      <c r="I48"/>
      <c r="J48"/>
      <c r="K48"/>
      <c r="L48"/>
      <c r="M48"/>
      <c r="N48"/>
      <c r="O48"/>
      <c r="P48"/>
      <c r="Q48"/>
      <c r="R48"/>
      <c r="S48"/>
    </row>
    <row r="49" spans="2:19" s="53" customFormat="1" ht="19.899999999999999" customHeight="1">
      <c r="B49"/>
      <c r="C49"/>
      <c r="D49"/>
      <c r="E49"/>
      <c r="F49"/>
      <c r="G49"/>
      <c r="H49"/>
      <c r="I49"/>
      <c r="J49"/>
      <c r="K49"/>
      <c r="L49"/>
      <c r="M49"/>
      <c r="N49"/>
      <c r="O49"/>
      <c r="P49"/>
      <c r="Q49"/>
      <c r="R49"/>
      <c r="S49"/>
    </row>
    <row r="50" spans="2:19" s="53" customFormat="1" ht="19.899999999999999" customHeight="1">
      <c r="B50"/>
      <c r="C50"/>
      <c r="D50"/>
      <c r="E50"/>
      <c r="F50"/>
      <c r="G50"/>
      <c r="H50"/>
      <c r="I50"/>
      <c r="J50"/>
      <c r="K50"/>
      <c r="L50"/>
      <c r="M50"/>
      <c r="N50"/>
      <c r="O50"/>
      <c r="P50"/>
      <c r="Q50"/>
      <c r="R50"/>
      <c r="S50"/>
    </row>
    <row r="51" spans="2:19" s="53" customFormat="1" ht="19.899999999999999" customHeight="1">
      <c r="B51"/>
      <c r="C51"/>
      <c r="D51"/>
      <c r="E51"/>
      <c r="F51"/>
      <c r="G51"/>
      <c r="H51"/>
      <c r="I51"/>
      <c r="J51"/>
      <c r="K51"/>
      <c r="L51"/>
      <c r="M51"/>
      <c r="N51"/>
      <c r="O51"/>
      <c r="P51"/>
      <c r="Q51"/>
      <c r="R51"/>
      <c r="S51"/>
    </row>
    <row r="52" spans="2:19" s="53" customFormat="1" ht="19.899999999999999" customHeight="1">
      <c r="B52"/>
      <c r="C52"/>
      <c r="D52"/>
      <c r="E52"/>
      <c r="F52"/>
      <c r="G52"/>
      <c r="H52"/>
      <c r="I52"/>
      <c r="J52"/>
      <c r="K52"/>
      <c r="L52"/>
      <c r="M52"/>
      <c r="N52"/>
      <c r="O52"/>
      <c r="P52"/>
      <c r="Q52"/>
      <c r="R52"/>
      <c r="S52"/>
    </row>
    <row r="53" spans="2:19" s="40" customFormat="1" ht="19.899999999999999" customHeight="1">
      <c r="B53"/>
      <c r="C53"/>
      <c r="D53"/>
      <c r="E53"/>
      <c r="F53"/>
      <c r="G53"/>
      <c r="H53"/>
      <c r="I53"/>
      <c r="J53"/>
      <c r="K53"/>
      <c r="L53"/>
      <c r="M53"/>
      <c r="N53"/>
      <c r="O53"/>
      <c r="P53"/>
      <c r="Q53"/>
      <c r="R53"/>
      <c r="S53"/>
    </row>
    <row r="54" spans="2:19" ht="19.5" customHeight="1"/>
    <row r="55" spans="2:19" ht="19.5" customHeight="1"/>
    <row r="56" spans="2:19" ht="24" customHeight="1"/>
    <row r="57" spans="2:19" ht="30" customHeight="1"/>
    <row r="58" spans="2:19" s="40" customFormat="1" ht="34.9" customHeight="1">
      <c r="B58"/>
      <c r="C58"/>
      <c r="D58"/>
      <c r="E58"/>
      <c r="F58"/>
      <c r="G58"/>
      <c r="H58"/>
      <c r="I58"/>
      <c r="J58"/>
      <c r="K58"/>
      <c r="L58"/>
      <c r="M58"/>
      <c r="N58"/>
      <c r="O58"/>
      <c r="P58"/>
      <c r="Q58"/>
      <c r="R58"/>
      <c r="S58"/>
    </row>
    <row r="59" spans="2:19" s="40" customFormat="1" ht="34.9" customHeight="1">
      <c r="B59"/>
      <c r="C59"/>
      <c r="D59"/>
      <c r="E59"/>
      <c r="F59"/>
      <c r="G59"/>
      <c r="H59"/>
      <c r="I59"/>
      <c r="J59"/>
      <c r="K59"/>
      <c r="L59"/>
      <c r="M59"/>
      <c r="N59"/>
      <c r="O59"/>
      <c r="P59"/>
      <c r="Q59"/>
      <c r="R59"/>
      <c r="S59"/>
    </row>
    <row r="60" spans="2:19" ht="14.45" customHeight="1"/>
    <row r="61" spans="2:19" ht="34.9" customHeight="1"/>
  </sheetData>
  <sheetProtection algorithmName="SHA-512" hashValue="KrlqmFeMJbzvk2WPKWXcwAobhIroC1uQ3GVI07RDe1xegSlFHij3XzsNA3Z00i4xdSt1Q+ED1yaufRnskj8MVQ==" saltValue="8xtMLBtv4WSXkP9OGe1HKA==" spinCount="100000" sheet="1" objects="1" scenarios="1" selectLockedCells="1"/>
  <mergeCells count="71">
    <mergeCell ref="B1:S1"/>
    <mergeCell ref="B2:S2"/>
    <mergeCell ref="B3:S3"/>
    <mergeCell ref="B4:S4"/>
    <mergeCell ref="B5:D5"/>
    <mergeCell ref="E5:K5"/>
    <mergeCell ref="L5:N5"/>
    <mergeCell ref="O5:S5"/>
    <mergeCell ref="B6:D6"/>
    <mergeCell ref="E6:K6"/>
    <mergeCell ref="L6:N6"/>
    <mergeCell ref="O6:S6"/>
    <mergeCell ref="B7:D7"/>
    <mergeCell ref="E7:K7"/>
    <mergeCell ref="L7:N7"/>
    <mergeCell ref="O7:S7"/>
    <mergeCell ref="B8:D8"/>
    <mergeCell ref="E8:S8"/>
    <mergeCell ref="B9:S9"/>
    <mergeCell ref="B10:C10"/>
    <mergeCell ref="D10:P10"/>
    <mergeCell ref="Q10:S10"/>
    <mergeCell ref="B11:C11"/>
    <mergeCell ref="D11:P11"/>
    <mergeCell ref="Q11:S11"/>
    <mergeCell ref="B12:C12"/>
    <mergeCell ref="D12:P12"/>
    <mergeCell ref="Q12:S12"/>
    <mergeCell ref="B13:C13"/>
    <mergeCell ref="D13:P13"/>
    <mergeCell ref="Q13:S13"/>
    <mergeCell ref="B14:C14"/>
    <mergeCell ref="D14:P14"/>
    <mergeCell ref="Q14:S14"/>
    <mergeCell ref="B15:C15"/>
    <mergeCell ref="D15:P15"/>
    <mergeCell ref="Q15:S15"/>
    <mergeCell ref="B16:C16"/>
    <mergeCell ref="D16:P16"/>
    <mergeCell ref="Q16:S16"/>
    <mergeCell ref="B17:C17"/>
    <mergeCell ref="D17:P17"/>
    <mergeCell ref="Q17:S17"/>
    <mergeCell ref="B18:C18"/>
    <mergeCell ref="D18:P18"/>
    <mergeCell ref="Q18:S18"/>
    <mergeCell ref="B19:C19"/>
    <mergeCell ref="D19:P19"/>
    <mergeCell ref="Q19:S19"/>
    <mergeCell ref="B20:C20"/>
    <mergeCell ref="D20:P20"/>
    <mergeCell ref="Q20:S20"/>
    <mergeCell ref="B21:C21"/>
    <mergeCell ref="D21:P21"/>
    <mergeCell ref="Q21:S21"/>
    <mergeCell ref="B22:C22"/>
    <mergeCell ref="D22:P22"/>
    <mergeCell ref="Q22:S22"/>
    <mergeCell ref="B29:E29"/>
    <mergeCell ref="F29:O29"/>
    <mergeCell ref="Q29:S29"/>
    <mergeCell ref="B30:S31"/>
    <mergeCell ref="B23:P23"/>
    <mergeCell ref="Q23:S23"/>
    <mergeCell ref="B24:D26"/>
    <mergeCell ref="E24:S26"/>
    <mergeCell ref="B27:S27"/>
    <mergeCell ref="B28:E28"/>
    <mergeCell ref="F28:J28"/>
    <mergeCell ref="K28:M28"/>
    <mergeCell ref="N28:S28"/>
  </mergeCells>
  <conditionalFormatting sqref="B11:C22">
    <cfRule type="notContainsBlanks" dxfId="0" priority="1">
      <formula>LEN(TRIM(B11))&gt;0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locked="0" defaultSize="0" autoFill="0" autoLine="0" autoPict="0">
                <anchor moveWithCells="1">
                  <from>
                    <xdr:col>4</xdr:col>
                    <xdr:colOff>28575</xdr:colOff>
                    <xdr:row>4</xdr:row>
                    <xdr:rowOff>57150</xdr:rowOff>
                  </from>
                  <to>
                    <xdr:col>6</xdr:col>
                    <xdr:colOff>19050</xdr:colOff>
                    <xdr:row>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65945CE-6B40-4E6D-B6B9-978273E0A293}">
          <x14:formula1>
            <xm:f>Lists!$K$3:$K$38</xm:f>
          </x14:formula1>
          <xm:sqref>D11:P22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A4C3A-FC74-4F14-9ACE-5C08145A2A2F}">
  <dimension ref="A1:G50"/>
  <sheetViews>
    <sheetView workbookViewId="0">
      <selection activeCell="D5" sqref="D5"/>
    </sheetView>
  </sheetViews>
  <sheetFormatPr defaultColWidth="9.140625" defaultRowHeight="15"/>
  <cols>
    <col min="1" max="1" width="35.7109375" style="40" customWidth="1"/>
    <col min="2" max="2" width="10" style="20" customWidth="1"/>
    <col min="3" max="3" width="14.42578125" style="20" customWidth="1"/>
    <col min="4" max="4" width="79.85546875" style="40" customWidth="1"/>
    <col min="5" max="6" width="9.5703125" style="20" customWidth="1"/>
    <col min="7" max="7" width="10.7109375" style="20" customWidth="1"/>
  </cols>
  <sheetData>
    <row r="1" spans="1:7" ht="22.5" customHeight="1">
      <c r="A1" s="393" t="s">
        <v>272</v>
      </c>
      <c r="B1" s="393"/>
      <c r="C1" s="393"/>
      <c r="D1" s="393"/>
      <c r="E1" s="393"/>
      <c r="F1" s="393"/>
      <c r="G1" s="393"/>
    </row>
    <row r="2" spans="1:7" ht="22.5" customHeight="1" thickBot="1">
      <c r="A2" s="394" t="s">
        <v>171</v>
      </c>
      <c r="B2" s="394"/>
      <c r="C2" s="394"/>
      <c r="D2" s="394"/>
      <c r="E2" s="394"/>
      <c r="F2" s="394"/>
      <c r="G2" s="394"/>
    </row>
    <row r="3" spans="1:7" s="50" customFormat="1" ht="48" thickBot="1">
      <c r="A3" s="46" t="s">
        <v>172</v>
      </c>
      <c r="B3" s="47" t="s">
        <v>173</v>
      </c>
      <c r="C3" s="48" t="s">
        <v>174</v>
      </c>
      <c r="D3" s="73" t="s">
        <v>175</v>
      </c>
      <c r="E3" s="47" t="s">
        <v>260</v>
      </c>
      <c r="F3" s="47" t="s">
        <v>261</v>
      </c>
      <c r="G3" s="49" t="s">
        <v>262</v>
      </c>
    </row>
    <row r="4" spans="1:7" ht="15" customHeight="1">
      <c r="A4" s="395" t="s">
        <v>176</v>
      </c>
      <c r="B4" s="396"/>
      <c r="C4" s="396"/>
      <c r="D4" s="396"/>
      <c r="E4" s="396"/>
      <c r="F4" s="396"/>
      <c r="G4" s="397"/>
    </row>
    <row r="5" spans="1:7" s="53" customFormat="1" ht="60">
      <c r="A5" s="74" t="s">
        <v>50</v>
      </c>
      <c r="B5" s="52" t="s">
        <v>177</v>
      </c>
      <c r="C5" s="52" t="s">
        <v>178</v>
      </c>
      <c r="D5" s="51" t="s">
        <v>179</v>
      </c>
      <c r="E5" s="59" t="s">
        <v>263</v>
      </c>
      <c r="F5" s="59"/>
      <c r="G5" s="75" t="s">
        <v>264</v>
      </c>
    </row>
    <row r="6" spans="1:7">
      <c r="A6" s="76" t="s">
        <v>53</v>
      </c>
      <c r="B6" s="52" t="s">
        <v>177</v>
      </c>
      <c r="C6" s="52" t="s">
        <v>178</v>
      </c>
      <c r="D6" s="51" t="s">
        <v>180</v>
      </c>
      <c r="E6" s="59" t="s">
        <v>263</v>
      </c>
      <c r="F6" s="59"/>
      <c r="G6" s="75" t="s">
        <v>264</v>
      </c>
    </row>
    <row r="7" spans="1:7" ht="30">
      <c r="A7" s="77" t="s">
        <v>56</v>
      </c>
      <c r="B7" s="52" t="s">
        <v>177</v>
      </c>
      <c r="C7" s="52" t="s">
        <v>178</v>
      </c>
      <c r="D7" s="51" t="s">
        <v>181</v>
      </c>
      <c r="E7" s="59" t="s">
        <v>263</v>
      </c>
      <c r="F7" s="59"/>
      <c r="G7" s="75" t="s">
        <v>264</v>
      </c>
    </row>
    <row r="8" spans="1:7" ht="30">
      <c r="A8" s="78" t="s">
        <v>58</v>
      </c>
      <c r="B8" s="23" t="s">
        <v>177</v>
      </c>
      <c r="C8" s="23" t="s">
        <v>178</v>
      </c>
      <c r="D8" s="51" t="s">
        <v>182</v>
      </c>
      <c r="E8" s="59" t="s">
        <v>263</v>
      </c>
      <c r="F8" s="59"/>
      <c r="G8" s="75" t="s">
        <v>264</v>
      </c>
    </row>
    <row r="9" spans="1:7" ht="30">
      <c r="A9" s="78" t="s">
        <v>62</v>
      </c>
      <c r="B9" s="52" t="s">
        <v>177</v>
      </c>
      <c r="C9" s="52" t="s">
        <v>178</v>
      </c>
      <c r="D9" s="51" t="s">
        <v>182</v>
      </c>
      <c r="E9" s="59" t="s">
        <v>263</v>
      </c>
      <c r="F9" s="59"/>
      <c r="G9" s="75" t="s">
        <v>264</v>
      </c>
    </row>
    <row r="10" spans="1:7" ht="30">
      <c r="A10" s="78" t="s">
        <v>65</v>
      </c>
      <c r="B10" s="52" t="s">
        <v>177</v>
      </c>
      <c r="C10" s="52" t="s">
        <v>178</v>
      </c>
      <c r="D10" s="51" t="s">
        <v>183</v>
      </c>
      <c r="E10" s="59" t="s">
        <v>263</v>
      </c>
      <c r="F10" s="59"/>
      <c r="G10" s="75" t="s">
        <v>264</v>
      </c>
    </row>
    <row r="11" spans="1:7">
      <c r="A11" s="398" t="s">
        <v>184</v>
      </c>
      <c r="B11" s="399"/>
      <c r="C11" s="399"/>
      <c r="D11" s="399"/>
      <c r="E11" s="399"/>
      <c r="F11" s="399"/>
      <c r="G11" s="400"/>
    </row>
    <row r="12" spans="1:7" ht="15" customHeight="1">
      <c r="A12" s="401" t="s">
        <v>185</v>
      </c>
      <c r="B12" s="402"/>
      <c r="C12" s="402"/>
      <c r="D12" s="402"/>
      <c r="E12" s="402"/>
      <c r="F12" s="402"/>
      <c r="G12" s="403"/>
    </row>
    <row r="13" spans="1:7" ht="30">
      <c r="A13" s="77" t="s">
        <v>69</v>
      </c>
      <c r="B13" s="54">
        <v>1.3</v>
      </c>
      <c r="C13" s="52" t="s">
        <v>186</v>
      </c>
      <c r="D13" s="51" t="s">
        <v>187</v>
      </c>
      <c r="E13" s="59"/>
      <c r="F13" s="59" t="s">
        <v>264</v>
      </c>
      <c r="G13" s="75"/>
    </row>
    <row r="14" spans="1:7">
      <c r="A14" s="77" t="s">
        <v>71</v>
      </c>
      <c r="B14" s="55">
        <v>505</v>
      </c>
      <c r="C14" s="52" t="s">
        <v>178</v>
      </c>
      <c r="D14" s="51" t="s">
        <v>188</v>
      </c>
      <c r="E14" s="23"/>
      <c r="F14" s="59"/>
      <c r="G14" s="75" t="s">
        <v>264</v>
      </c>
    </row>
    <row r="15" spans="1:7" ht="30">
      <c r="A15" s="77" t="s">
        <v>75</v>
      </c>
      <c r="B15" s="52" t="s">
        <v>177</v>
      </c>
      <c r="C15" s="59" t="s">
        <v>189</v>
      </c>
      <c r="D15" s="51" t="s">
        <v>188</v>
      </c>
      <c r="E15" s="59" t="s">
        <v>264</v>
      </c>
      <c r="F15" s="59"/>
      <c r="G15" s="75"/>
    </row>
    <row r="16" spans="1:7" ht="30">
      <c r="A16" s="77" t="s">
        <v>78</v>
      </c>
      <c r="B16" s="52" t="s">
        <v>177</v>
      </c>
      <c r="C16" s="52" t="s">
        <v>178</v>
      </c>
      <c r="D16" s="51" t="s">
        <v>190</v>
      </c>
      <c r="E16" s="59" t="s">
        <v>264</v>
      </c>
      <c r="F16" s="59"/>
      <c r="G16" s="75"/>
    </row>
    <row r="17" spans="1:7" ht="30">
      <c r="A17" s="77" t="s">
        <v>80</v>
      </c>
      <c r="B17" s="55" t="s">
        <v>177</v>
      </c>
      <c r="C17" s="52" t="s">
        <v>191</v>
      </c>
      <c r="D17" s="51" t="s">
        <v>192</v>
      </c>
      <c r="E17" s="23"/>
      <c r="F17" s="59"/>
      <c r="G17" s="75" t="s">
        <v>264</v>
      </c>
    </row>
    <row r="18" spans="1:7" ht="30">
      <c r="A18" s="77" t="s">
        <v>82</v>
      </c>
      <c r="B18" s="55" t="s">
        <v>177</v>
      </c>
      <c r="C18" s="52" t="s">
        <v>191</v>
      </c>
      <c r="D18" s="51" t="s">
        <v>192</v>
      </c>
      <c r="E18" s="59" t="s">
        <v>263</v>
      </c>
      <c r="F18" s="59"/>
      <c r="G18" s="75" t="s">
        <v>264</v>
      </c>
    </row>
    <row r="19" spans="1:7" ht="30">
      <c r="A19" s="77" t="s">
        <v>84</v>
      </c>
      <c r="B19" s="52" t="s">
        <v>177</v>
      </c>
      <c r="C19" s="52" t="s">
        <v>193</v>
      </c>
      <c r="D19" s="51" t="s">
        <v>192</v>
      </c>
      <c r="E19" s="59" t="s">
        <v>264</v>
      </c>
      <c r="F19" s="59"/>
      <c r="G19" s="75"/>
    </row>
    <row r="20" spans="1:7" ht="45">
      <c r="A20" s="77" t="s">
        <v>86</v>
      </c>
      <c r="B20" s="52" t="s">
        <v>177</v>
      </c>
      <c r="C20" s="52" t="s">
        <v>193</v>
      </c>
      <c r="D20" s="51" t="s">
        <v>192</v>
      </c>
      <c r="E20" s="59" t="s">
        <v>264</v>
      </c>
      <c r="F20" s="59"/>
      <c r="G20" s="75"/>
    </row>
    <row r="21" spans="1:7" ht="45">
      <c r="A21" s="77" t="s">
        <v>89</v>
      </c>
      <c r="B21" s="52" t="s">
        <v>177</v>
      </c>
      <c r="C21" s="52" t="s">
        <v>178</v>
      </c>
      <c r="D21" s="51" t="s">
        <v>194</v>
      </c>
      <c r="E21" s="59" t="s">
        <v>264</v>
      </c>
      <c r="F21" s="59"/>
      <c r="G21" s="75"/>
    </row>
    <row r="22" spans="1:7" ht="30">
      <c r="A22" s="77" t="s">
        <v>91</v>
      </c>
      <c r="B22" s="52" t="s">
        <v>177</v>
      </c>
      <c r="C22" s="52" t="s">
        <v>178</v>
      </c>
      <c r="D22" s="51" t="s">
        <v>192</v>
      </c>
      <c r="E22" s="59" t="s">
        <v>264</v>
      </c>
      <c r="F22" s="59"/>
      <c r="G22" s="75"/>
    </row>
    <row r="23" spans="1:7" ht="30">
      <c r="A23" s="77" t="s">
        <v>94</v>
      </c>
      <c r="B23" s="52" t="s">
        <v>177</v>
      </c>
      <c r="C23" s="59" t="s">
        <v>195</v>
      </c>
      <c r="D23" s="51" t="s">
        <v>196</v>
      </c>
      <c r="E23" s="59"/>
      <c r="F23" s="59"/>
      <c r="G23" s="75" t="s">
        <v>264</v>
      </c>
    </row>
    <row r="24" spans="1:7" ht="45">
      <c r="A24" s="77" t="s">
        <v>95</v>
      </c>
      <c r="B24" s="52" t="s">
        <v>177</v>
      </c>
      <c r="C24" s="59" t="s">
        <v>195</v>
      </c>
      <c r="D24" s="51" t="s">
        <v>197</v>
      </c>
      <c r="E24" s="59" t="s">
        <v>263</v>
      </c>
      <c r="F24" s="59"/>
      <c r="G24" s="75" t="s">
        <v>264</v>
      </c>
    </row>
    <row r="25" spans="1:7">
      <c r="A25" s="390" t="s">
        <v>198</v>
      </c>
      <c r="B25" s="391"/>
      <c r="C25" s="391"/>
      <c r="D25" s="391"/>
      <c r="E25" s="391"/>
      <c r="F25" s="391"/>
      <c r="G25" s="392"/>
    </row>
    <row r="26" spans="1:7" ht="30">
      <c r="A26" s="74" t="s">
        <v>97</v>
      </c>
      <c r="B26" s="52" t="s">
        <v>177</v>
      </c>
      <c r="C26" s="79" t="s">
        <v>199</v>
      </c>
      <c r="D26" s="57" t="s">
        <v>200</v>
      </c>
      <c r="E26" s="79" t="s">
        <v>264</v>
      </c>
      <c r="F26" s="79"/>
      <c r="G26" s="80"/>
    </row>
    <row r="27" spans="1:7" ht="30">
      <c r="A27" s="74" t="s">
        <v>100</v>
      </c>
      <c r="B27" s="52" t="s">
        <v>177</v>
      </c>
      <c r="C27" s="56" t="s">
        <v>201</v>
      </c>
      <c r="D27" s="58" t="s">
        <v>200</v>
      </c>
      <c r="E27" s="81" t="s">
        <v>264</v>
      </c>
      <c r="F27" s="81"/>
      <c r="G27" s="82"/>
    </row>
    <row r="28" spans="1:7">
      <c r="A28" s="387" t="s">
        <v>202</v>
      </c>
      <c r="B28" s="388"/>
      <c r="C28" s="388"/>
      <c r="D28" s="388"/>
      <c r="E28" s="388"/>
      <c r="F28" s="388"/>
      <c r="G28" s="389"/>
    </row>
    <row r="29" spans="1:7" ht="30">
      <c r="A29" s="74" t="s">
        <v>103</v>
      </c>
      <c r="B29" s="52" t="s">
        <v>177</v>
      </c>
      <c r="C29" s="52" t="s">
        <v>203</v>
      </c>
      <c r="D29" s="58" t="s">
        <v>204</v>
      </c>
      <c r="E29" s="81" t="s">
        <v>263</v>
      </c>
      <c r="F29" s="81" t="s">
        <v>263</v>
      </c>
      <c r="G29" s="82" t="s">
        <v>264</v>
      </c>
    </row>
    <row r="30" spans="1:7" ht="45">
      <c r="A30" s="77" t="s">
        <v>105</v>
      </c>
      <c r="B30" s="52" t="s">
        <v>177</v>
      </c>
      <c r="C30" s="59" t="s">
        <v>205</v>
      </c>
      <c r="D30" s="58" t="s">
        <v>206</v>
      </c>
      <c r="E30" s="81" t="s">
        <v>264</v>
      </c>
      <c r="F30" s="81"/>
      <c r="G30" s="82"/>
    </row>
    <row r="31" spans="1:7">
      <c r="A31" s="387" t="s">
        <v>207</v>
      </c>
      <c r="B31" s="388"/>
      <c r="C31" s="388"/>
      <c r="D31" s="388"/>
      <c r="E31" s="388"/>
      <c r="F31" s="388"/>
      <c r="G31" s="389"/>
    </row>
    <row r="32" spans="1:7" ht="30">
      <c r="A32" s="77" t="s">
        <v>108</v>
      </c>
      <c r="B32" s="52" t="s">
        <v>177</v>
      </c>
      <c r="C32" s="56" t="s">
        <v>178</v>
      </c>
      <c r="D32" s="58" t="s">
        <v>208</v>
      </c>
      <c r="E32" s="81"/>
      <c r="F32" s="81"/>
      <c r="G32" s="82" t="s">
        <v>264</v>
      </c>
    </row>
    <row r="33" spans="1:7" ht="30">
      <c r="A33" s="77" t="s">
        <v>265</v>
      </c>
      <c r="B33" s="55">
        <v>460</v>
      </c>
      <c r="C33" s="56" t="s">
        <v>178</v>
      </c>
      <c r="D33" s="58" t="s">
        <v>208</v>
      </c>
      <c r="E33" s="81"/>
      <c r="F33" s="81"/>
      <c r="G33" s="82" t="s">
        <v>264</v>
      </c>
    </row>
    <row r="34" spans="1:7" ht="30">
      <c r="A34" s="77" t="s">
        <v>110</v>
      </c>
      <c r="B34" s="55">
        <v>865</v>
      </c>
      <c r="C34" s="56" t="s">
        <v>178</v>
      </c>
      <c r="D34" s="58" t="s">
        <v>208</v>
      </c>
      <c r="E34" s="81"/>
      <c r="F34" s="81"/>
      <c r="G34" s="82" t="s">
        <v>264</v>
      </c>
    </row>
    <row r="35" spans="1:7" ht="30">
      <c r="A35" s="77" t="s">
        <v>113</v>
      </c>
      <c r="B35" s="23" t="s">
        <v>177</v>
      </c>
      <c r="C35" s="60" t="s">
        <v>209</v>
      </c>
      <c r="D35" s="58" t="s">
        <v>208</v>
      </c>
      <c r="E35" s="81"/>
      <c r="F35" s="81"/>
      <c r="G35" s="82" t="s">
        <v>264</v>
      </c>
    </row>
    <row r="36" spans="1:7" ht="60">
      <c r="A36" s="77" t="s">
        <v>115</v>
      </c>
      <c r="B36" s="55">
        <v>2530</v>
      </c>
      <c r="C36" s="79" t="s">
        <v>210</v>
      </c>
      <c r="D36" s="58" t="s">
        <v>211</v>
      </c>
      <c r="E36" s="81"/>
      <c r="F36" s="81"/>
      <c r="G36" s="82" t="s">
        <v>264</v>
      </c>
    </row>
    <row r="37" spans="1:7" ht="15" customHeight="1">
      <c r="A37" s="390" t="s">
        <v>212</v>
      </c>
      <c r="B37" s="391"/>
      <c r="C37" s="391"/>
      <c r="D37" s="391"/>
      <c r="E37" s="391"/>
      <c r="F37" s="391"/>
      <c r="G37" s="392"/>
    </row>
    <row r="38" spans="1:7" s="40" customFormat="1" ht="30">
      <c r="A38" s="77" t="s">
        <v>116</v>
      </c>
      <c r="B38" s="61">
        <v>112</v>
      </c>
      <c r="C38" s="60" t="s">
        <v>178</v>
      </c>
      <c r="D38" s="58" t="s">
        <v>213</v>
      </c>
      <c r="E38" s="81"/>
      <c r="F38" s="83"/>
      <c r="G38" s="82" t="s">
        <v>264</v>
      </c>
    </row>
    <row r="39" spans="1:7" ht="45">
      <c r="A39" s="77" t="s">
        <v>117</v>
      </c>
      <c r="B39" s="61">
        <v>173</v>
      </c>
      <c r="C39" s="81" t="s">
        <v>214</v>
      </c>
      <c r="D39" s="58" t="s">
        <v>208</v>
      </c>
      <c r="E39" s="81"/>
      <c r="F39" s="84"/>
      <c r="G39" s="82" t="s">
        <v>264</v>
      </c>
    </row>
    <row r="40" spans="1:7" ht="30">
      <c r="A40" s="77" t="s">
        <v>118</v>
      </c>
      <c r="B40" s="61">
        <v>173</v>
      </c>
      <c r="C40" s="60" t="s">
        <v>178</v>
      </c>
      <c r="D40" s="58" t="s">
        <v>208</v>
      </c>
      <c r="E40" s="81"/>
      <c r="F40" s="84"/>
      <c r="G40" s="82" t="s">
        <v>264</v>
      </c>
    </row>
    <row r="41" spans="1:7" ht="30">
      <c r="A41" s="77" t="s">
        <v>119</v>
      </c>
      <c r="B41" s="61">
        <v>290</v>
      </c>
      <c r="C41" s="60" t="s">
        <v>178</v>
      </c>
      <c r="D41" s="58" t="s">
        <v>215</v>
      </c>
      <c r="E41" s="81" t="s">
        <v>264</v>
      </c>
      <c r="F41" s="81"/>
      <c r="G41" s="82"/>
    </row>
    <row r="42" spans="1:7" ht="30">
      <c r="A42" s="74" t="s">
        <v>120</v>
      </c>
      <c r="B42" s="52" t="s">
        <v>177</v>
      </c>
      <c r="C42" s="56" t="s">
        <v>178</v>
      </c>
      <c r="D42" s="57" t="s">
        <v>216</v>
      </c>
      <c r="E42" s="79" t="s">
        <v>264</v>
      </c>
      <c r="F42" s="79"/>
      <c r="G42" s="80"/>
    </row>
    <row r="43" spans="1:7" ht="30">
      <c r="A43" s="77" t="s">
        <v>121</v>
      </c>
      <c r="B43" s="52" t="s">
        <v>177</v>
      </c>
      <c r="C43" s="56" t="s">
        <v>178</v>
      </c>
      <c r="D43" s="57" t="s">
        <v>216</v>
      </c>
      <c r="E43" s="79" t="s">
        <v>264</v>
      </c>
      <c r="F43" s="79"/>
      <c r="G43" s="80"/>
    </row>
    <row r="44" spans="1:7" ht="30">
      <c r="A44" s="77" t="s">
        <v>122</v>
      </c>
      <c r="B44" s="52" t="s">
        <v>177</v>
      </c>
      <c r="C44" s="56" t="s">
        <v>191</v>
      </c>
      <c r="D44" s="57" t="s">
        <v>216</v>
      </c>
      <c r="E44" s="79" t="s">
        <v>264</v>
      </c>
      <c r="F44" s="79"/>
      <c r="G44" s="80"/>
    </row>
    <row r="45" spans="1:7" ht="30">
      <c r="A45" s="77" t="s">
        <v>123</v>
      </c>
      <c r="B45" s="55" t="s">
        <v>177</v>
      </c>
      <c r="C45" s="56" t="s">
        <v>178</v>
      </c>
      <c r="D45" s="57" t="s">
        <v>217</v>
      </c>
      <c r="E45" s="79"/>
      <c r="F45" s="23"/>
      <c r="G45" s="80" t="s">
        <v>264</v>
      </c>
    </row>
    <row r="46" spans="1:7" ht="30">
      <c r="A46" s="77" t="s">
        <v>124</v>
      </c>
      <c r="B46" s="55">
        <v>70</v>
      </c>
      <c r="C46" s="56" t="s">
        <v>178</v>
      </c>
      <c r="D46" s="57" t="s">
        <v>218</v>
      </c>
      <c r="E46" s="79"/>
      <c r="F46" s="23"/>
      <c r="G46" s="80" t="s">
        <v>264</v>
      </c>
    </row>
    <row r="47" spans="1:7">
      <c r="A47" s="390" t="s">
        <v>219</v>
      </c>
      <c r="B47" s="391"/>
      <c r="C47" s="391"/>
      <c r="D47" s="391"/>
      <c r="E47" s="391"/>
      <c r="F47" s="391"/>
      <c r="G47" s="392"/>
    </row>
    <row r="48" spans="1:7" ht="15.75" thickBot="1">
      <c r="A48" s="85" t="s">
        <v>125</v>
      </c>
      <c r="B48" s="86">
        <v>190</v>
      </c>
      <c r="C48" s="87" t="s">
        <v>178</v>
      </c>
      <c r="D48" s="88" t="s">
        <v>220</v>
      </c>
      <c r="E48" s="87"/>
      <c r="F48" s="87" t="s">
        <v>264</v>
      </c>
      <c r="G48" s="89"/>
    </row>
    <row r="50" spans="1:7">
      <c r="A50" s="62" t="s">
        <v>221</v>
      </c>
      <c r="D50" s="63"/>
      <c r="G50" s="63" t="s">
        <v>266</v>
      </c>
    </row>
  </sheetData>
  <sheetProtection algorithmName="SHA-512" hashValue="Yn6NbEQ7Numn7XJYHqqswBn1vfn7VYFz12kHbwRN2l0mx7aH0aDrvdEa6J0uO3U37Szo2DZP+v+PhSfSLD4TBQ==" saltValue="befd46tgfNuJ6oGzZtlgAw==" spinCount="100000" sheet="1" objects="1" scenarios="1"/>
  <mergeCells count="10">
    <mergeCell ref="A28:G28"/>
    <mergeCell ref="A31:G31"/>
    <mergeCell ref="A37:G37"/>
    <mergeCell ref="A47:G47"/>
    <mergeCell ref="A1:G1"/>
    <mergeCell ref="A2:G2"/>
    <mergeCell ref="A4:G4"/>
    <mergeCell ref="A11:G11"/>
    <mergeCell ref="A12:G12"/>
    <mergeCell ref="A25:G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D6024-1DA5-426E-A131-687C1BB36DC2}">
  <dimension ref="B1:C6"/>
  <sheetViews>
    <sheetView workbookViewId="0">
      <selection activeCell="H9" sqref="H9"/>
    </sheetView>
  </sheetViews>
  <sheetFormatPr defaultRowHeight="15"/>
  <cols>
    <col min="2" max="2" width="9.140625" style="20"/>
    <col min="3" max="3" width="9.140625" style="72"/>
  </cols>
  <sheetData>
    <row r="1" spans="2:3">
      <c r="B1" s="20" t="s">
        <v>259</v>
      </c>
      <c r="C1" s="72" t="s">
        <v>258</v>
      </c>
    </row>
    <row r="2" spans="2:3">
      <c r="B2" s="20">
        <v>1</v>
      </c>
      <c r="C2" s="72" t="s">
        <v>350</v>
      </c>
    </row>
    <row r="3" spans="2:3">
      <c r="B3" s="20">
        <v>2</v>
      </c>
      <c r="C3" s="72" t="s">
        <v>351</v>
      </c>
    </row>
    <row r="4" spans="2:3">
      <c r="B4" s="20">
        <v>3</v>
      </c>
      <c r="C4" s="72" t="s">
        <v>352</v>
      </c>
    </row>
    <row r="5" spans="2:3">
      <c r="B5" s="20">
        <v>4</v>
      </c>
      <c r="C5" s="72" t="s">
        <v>353</v>
      </c>
    </row>
    <row r="6" spans="2:3">
      <c r="B6" s="20">
        <v>5</v>
      </c>
      <c r="C6" s="72" t="s">
        <v>355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94F6-7207-4359-91E1-49FA741250A5}">
  <dimension ref="B2:P39"/>
  <sheetViews>
    <sheetView workbookViewId="0">
      <selection activeCell="H24" sqref="H24"/>
    </sheetView>
  </sheetViews>
  <sheetFormatPr defaultRowHeight="15"/>
  <cols>
    <col min="1" max="1" width="5.7109375" customWidth="1"/>
    <col min="2" max="2" width="18.28515625" bestFit="1" customWidth="1"/>
    <col min="8" max="8" width="27.5703125" bestFit="1" customWidth="1"/>
    <col min="11" max="11" width="35.85546875" bestFit="1" customWidth="1"/>
    <col min="16" max="16" width="5.7109375" style="18" customWidth="1"/>
  </cols>
  <sheetData>
    <row r="2" spans="2:11">
      <c r="B2" s="17" t="s">
        <v>45</v>
      </c>
      <c r="D2" s="17" t="s">
        <v>46</v>
      </c>
      <c r="H2" s="404" t="s">
        <v>167</v>
      </c>
      <c r="I2" s="404"/>
      <c r="K2" s="17" t="s">
        <v>47</v>
      </c>
    </row>
    <row r="3" spans="2:11">
      <c r="B3" t="s">
        <v>48</v>
      </c>
      <c r="D3" t="s">
        <v>49</v>
      </c>
      <c r="H3" t="str">
        <f>D17</f>
        <v>Multifamily Income Qualified</v>
      </c>
      <c r="I3" s="19">
        <v>6500</v>
      </c>
      <c r="K3" t="s">
        <v>50</v>
      </c>
    </row>
    <row r="4" spans="2:11">
      <c r="B4" t="s">
        <v>51</v>
      </c>
      <c r="D4" t="s">
        <v>52</v>
      </c>
      <c r="H4" t="str">
        <f>D18</f>
        <v>Public Housing</v>
      </c>
      <c r="I4" s="19">
        <v>6500</v>
      </c>
      <c r="K4" t="s">
        <v>53</v>
      </c>
    </row>
    <row r="5" spans="2:11">
      <c r="B5" t="s">
        <v>54</v>
      </c>
      <c r="D5" t="s">
        <v>55</v>
      </c>
      <c r="H5" t="str">
        <f>D19</f>
        <v>Market Rate</v>
      </c>
      <c r="I5" s="19">
        <v>2500</v>
      </c>
      <c r="K5" t="s">
        <v>56</v>
      </c>
    </row>
    <row r="6" spans="2:11">
      <c r="B6" t="s">
        <v>57</v>
      </c>
      <c r="I6" s="98"/>
      <c r="K6" t="s">
        <v>58</v>
      </c>
    </row>
    <row r="7" spans="2:11">
      <c r="B7" t="s">
        <v>59</v>
      </c>
      <c r="D7" s="17" t="s">
        <v>60</v>
      </c>
      <c r="H7" s="17" t="s">
        <v>61</v>
      </c>
      <c r="K7" t="s">
        <v>62</v>
      </c>
    </row>
    <row r="8" spans="2:11">
      <c r="D8" t="s">
        <v>63</v>
      </c>
      <c r="H8" t="s">
        <v>64</v>
      </c>
      <c r="K8" t="s">
        <v>65</v>
      </c>
    </row>
    <row r="9" spans="2:11">
      <c r="B9" s="17" t="s">
        <v>66</v>
      </c>
      <c r="D9" t="s">
        <v>67</v>
      </c>
      <c r="H9" t="s">
        <v>68</v>
      </c>
      <c r="K9" t="s">
        <v>69</v>
      </c>
    </row>
    <row r="10" spans="2:11">
      <c r="B10" t="s">
        <v>70</v>
      </c>
      <c r="K10" t="s">
        <v>71</v>
      </c>
    </row>
    <row r="11" spans="2:11">
      <c r="B11" t="s">
        <v>72</v>
      </c>
      <c r="D11" s="17" t="s">
        <v>73</v>
      </c>
      <c r="H11" s="404" t="s">
        <v>74</v>
      </c>
      <c r="I11" s="404"/>
      <c r="K11" t="s">
        <v>75</v>
      </c>
    </row>
    <row r="12" spans="2:11">
      <c r="B12" t="s">
        <v>76</v>
      </c>
      <c r="D12" t="s">
        <v>77</v>
      </c>
      <c r="H12" t="str">
        <f>D17</f>
        <v>Multifamily Income Qualified</v>
      </c>
      <c r="I12" s="19">
        <v>6500</v>
      </c>
      <c r="K12" t="s">
        <v>78</v>
      </c>
    </row>
    <row r="13" spans="2:11">
      <c r="B13" t="s">
        <v>59</v>
      </c>
      <c r="D13" t="s">
        <v>79</v>
      </c>
      <c r="H13" t="str">
        <f>D18</f>
        <v>Public Housing</v>
      </c>
      <c r="I13" s="19">
        <v>6500</v>
      </c>
      <c r="K13" t="s">
        <v>80</v>
      </c>
    </row>
    <row r="14" spans="2:11">
      <c r="D14" t="s">
        <v>81</v>
      </c>
      <c r="H14" t="str">
        <f>D19</f>
        <v>Market Rate</v>
      </c>
      <c r="I14" s="19">
        <v>2500</v>
      </c>
      <c r="K14" t="s">
        <v>82</v>
      </c>
    </row>
    <row r="15" spans="2:11">
      <c r="B15" s="17" t="s">
        <v>83</v>
      </c>
      <c r="K15" t="s">
        <v>84</v>
      </c>
    </row>
    <row r="16" spans="2:11">
      <c r="B16" t="s">
        <v>255</v>
      </c>
      <c r="D16" s="17" t="s">
        <v>85</v>
      </c>
      <c r="H16" s="404" t="s">
        <v>356</v>
      </c>
      <c r="I16" s="404"/>
      <c r="K16" t="s">
        <v>86</v>
      </c>
    </row>
    <row r="17" spans="2:11">
      <c r="B17" t="s">
        <v>256</v>
      </c>
      <c r="D17" t="s">
        <v>88</v>
      </c>
      <c r="H17" t="str">
        <f>D17</f>
        <v>Multifamily Income Qualified</v>
      </c>
      <c r="I17" s="19">
        <v>1000</v>
      </c>
      <c r="K17" t="s">
        <v>89</v>
      </c>
    </row>
    <row r="18" spans="2:11">
      <c r="B18" t="s">
        <v>87</v>
      </c>
      <c r="D18" t="s">
        <v>90</v>
      </c>
      <c r="H18" t="str">
        <f>D18</f>
        <v>Public Housing</v>
      </c>
      <c r="I18" s="19">
        <v>1000</v>
      </c>
      <c r="K18" t="s">
        <v>91</v>
      </c>
    </row>
    <row r="19" spans="2:11">
      <c r="B19" t="s">
        <v>252</v>
      </c>
      <c r="D19" t="s">
        <v>93</v>
      </c>
      <c r="H19" t="str">
        <f>D19</f>
        <v>Market Rate</v>
      </c>
      <c r="I19" s="19">
        <v>1000</v>
      </c>
      <c r="K19" t="s">
        <v>94</v>
      </c>
    </row>
    <row r="20" spans="2:11">
      <c r="B20" t="s">
        <v>253</v>
      </c>
      <c r="D20" t="s">
        <v>286</v>
      </c>
      <c r="I20" s="19"/>
      <c r="K20" t="s">
        <v>95</v>
      </c>
    </row>
    <row r="21" spans="2:11">
      <c r="B21" t="s">
        <v>254</v>
      </c>
      <c r="K21" t="s">
        <v>97</v>
      </c>
    </row>
    <row r="22" spans="2:11">
      <c r="B22" t="s">
        <v>257</v>
      </c>
      <c r="D22" s="17" t="s">
        <v>96</v>
      </c>
      <c r="H22" s="404"/>
      <c r="I22" s="404"/>
      <c r="K22" t="s">
        <v>100</v>
      </c>
    </row>
    <row r="23" spans="2:11">
      <c r="B23" t="s">
        <v>59</v>
      </c>
      <c r="D23" t="s">
        <v>99</v>
      </c>
      <c r="I23" s="19"/>
      <c r="K23" t="s">
        <v>103</v>
      </c>
    </row>
    <row r="24" spans="2:11">
      <c r="D24" t="s">
        <v>102</v>
      </c>
      <c r="I24" s="19"/>
      <c r="K24" t="s">
        <v>105</v>
      </c>
    </row>
    <row r="25" spans="2:11">
      <c r="B25" s="17" t="s">
        <v>98</v>
      </c>
      <c r="I25" s="19"/>
      <c r="K25" t="s">
        <v>108</v>
      </c>
    </row>
    <row r="26" spans="2:11">
      <c r="B26" t="s">
        <v>101</v>
      </c>
      <c r="D26" s="17" t="s">
        <v>107</v>
      </c>
      <c r="K26" t="s">
        <v>110</v>
      </c>
    </row>
    <row r="27" spans="2:11">
      <c r="B27" t="s">
        <v>104</v>
      </c>
      <c r="D27" t="s">
        <v>109</v>
      </c>
      <c r="K27" t="s">
        <v>113</v>
      </c>
    </row>
    <row r="28" spans="2:11">
      <c r="B28" t="s">
        <v>106</v>
      </c>
      <c r="D28" t="s">
        <v>112</v>
      </c>
      <c r="K28" t="s">
        <v>115</v>
      </c>
    </row>
    <row r="29" spans="2:11">
      <c r="B29" t="s">
        <v>252</v>
      </c>
      <c r="D29" t="s">
        <v>114</v>
      </c>
      <c r="K29" t="s">
        <v>116</v>
      </c>
    </row>
    <row r="30" spans="2:11">
      <c r="B30" t="s">
        <v>253</v>
      </c>
      <c r="K30" t="s">
        <v>117</v>
      </c>
    </row>
    <row r="31" spans="2:11">
      <c r="B31" t="s">
        <v>254</v>
      </c>
      <c r="K31" t="s">
        <v>118</v>
      </c>
    </row>
    <row r="32" spans="2:11">
      <c r="B32" t="s">
        <v>111</v>
      </c>
      <c r="K32" t="s">
        <v>119</v>
      </c>
    </row>
    <row r="33" spans="2:11">
      <c r="B33" t="s">
        <v>92</v>
      </c>
      <c r="K33" t="s">
        <v>120</v>
      </c>
    </row>
    <row r="34" spans="2:11">
      <c r="B34" t="s">
        <v>59</v>
      </c>
      <c r="K34" t="s">
        <v>121</v>
      </c>
    </row>
    <row r="35" spans="2:11">
      <c r="K35" t="s">
        <v>122</v>
      </c>
    </row>
    <row r="36" spans="2:11">
      <c r="B36" s="17" t="s">
        <v>249</v>
      </c>
      <c r="K36" t="s">
        <v>123</v>
      </c>
    </row>
    <row r="37" spans="2:11">
      <c r="B37" t="s">
        <v>250</v>
      </c>
      <c r="K37" t="s">
        <v>124</v>
      </c>
    </row>
    <row r="38" spans="2:11">
      <c r="B38" t="s">
        <v>251</v>
      </c>
      <c r="K38" t="s">
        <v>125</v>
      </c>
    </row>
    <row r="39" spans="2:11">
      <c r="B39" t="s">
        <v>59</v>
      </c>
    </row>
  </sheetData>
  <mergeCells count="4">
    <mergeCell ref="H2:I2"/>
    <mergeCell ref="H11:I11"/>
    <mergeCell ref="H22:I22"/>
    <mergeCell ref="H16:I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START HERE</vt:lpstr>
      <vt:lpstr>HVAC Workbook</vt:lpstr>
      <vt:lpstr>Heat Pump Unit Details</vt:lpstr>
      <vt:lpstr>Window AC Unit Level Details</vt:lpstr>
      <vt:lpstr>Health &amp; Safety - Costs</vt:lpstr>
      <vt:lpstr>Health &amp; Safety - PY24 Pricing</vt:lpstr>
      <vt:lpstr>Revision Tracker</vt:lpstr>
      <vt:lpstr>Lists</vt:lpstr>
      <vt:lpstr>'Heat Pump Unit Details'!Print_Area</vt:lpstr>
      <vt:lpstr>'HVAC Workbook'!Print_Area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Kilgore, David A</dc:creator>
  <cp:lastModifiedBy>Blum, Tucker H. [US-US]</cp:lastModifiedBy>
  <cp:lastPrinted>2022-01-14T22:16:05Z</cp:lastPrinted>
  <dcterms:created xsi:type="dcterms:W3CDTF">2022-01-04T16:05:55Z</dcterms:created>
  <dcterms:modified xsi:type="dcterms:W3CDTF">2025-09-15T15:09:44Z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a81f-7ed4-4faa-9408-9652e001dd96_Enabled">
    <vt:lpwstr>true</vt:lpwstr>
  </property>
  <property fmtid="{D5CDD505-2E9C-101B-9397-08002B2CF9AE}" pid="3" name="MSIP_Label_c968a81f-7ed4-4faa-9408-9652e001dd96_SetDate">
    <vt:lpwstr>2025-09-15T15:08:55Z</vt:lpwstr>
  </property>
  <property fmtid="{D5CDD505-2E9C-101B-9397-08002B2CF9AE}" pid="4" name="MSIP_Label_c968a81f-7ed4-4faa-9408-9652e001dd96_Method">
    <vt:lpwstr>Privileged</vt:lpwstr>
  </property>
  <property fmtid="{D5CDD505-2E9C-101B-9397-08002B2CF9AE}" pid="5" name="MSIP_Label_c968a81f-7ed4-4faa-9408-9652e001dd96_Name">
    <vt:lpwstr>Unrestricted</vt:lpwstr>
  </property>
  <property fmtid="{D5CDD505-2E9C-101B-9397-08002B2CF9AE}" pid="6" name="MSIP_Label_c968a81f-7ed4-4faa-9408-9652e001dd96_SiteId">
    <vt:lpwstr>b64da4ac-e800-4cfc-8931-e607f720a1b8</vt:lpwstr>
  </property>
  <property fmtid="{D5CDD505-2E9C-101B-9397-08002B2CF9AE}" pid="7" name="MSIP_Label_c968a81f-7ed4-4faa-9408-9652e001dd96_ActionId">
    <vt:lpwstr>ae57dc24-df1a-4dc5-a47d-d76c4d962584</vt:lpwstr>
  </property>
  <property fmtid="{D5CDD505-2E9C-101B-9397-08002B2CF9AE}" pid="8" name="MSIP_Label_c968a81f-7ed4-4faa-9408-9652e001dd96_ContentBits">
    <vt:lpwstr>0</vt:lpwstr>
  </property>
  <property fmtid="{D5CDD505-2E9C-101B-9397-08002B2CF9AE}" pid="9" name="MSIP_Label_c968a81f-7ed4-4faa-9408-9652e001dd96_Tag">
    <vt:lpwstr>10, 0, 1, 1</vt:lpwstr>
  </property>
</Properties>
</file>