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lumth\Documents\Ally Marketing\RES\Resource Page\"/>
    </mc:Choice>
  </mc:AlternateContent>
  <xr:revisionPtr revIDLastSave="0" documentId="8_{EF8D44C0-86A1-4477-8CFB-1BEEBF3725C0}" xr6:coauthVersionLast="47" xr6:coauthVersionMax="47" xr10:uidLastSave="{00000000-0000-0000-0000-000000000000}"/>
  <workbookProtection workbookAlgorithmName="SHA-512" workbookHashValue="FfJeDxMZdcnHRCh86nfN0VCx2eXARB9TNZJMZPCySDhOFD9lvlEJMR2UiI55wf0aXaBcDL9G0VOS0DK3cBJgxA==" workbookSaltValue="m7tfYpYKfpdkB1a+7Ge9QA==" workbookSpinCount="100000" lockStructure="1"/>
  <bookViews>
    <workbookView xWindow="-120" yWindow="-120" windowWidth="29040" windowHeight="15720" tabRatio="831" xr2:uid="{BA514229-0970-44FE-B3BF-DC5DEB58D857}"/>
  </bookViews>
  <sheets>
    <sheet name="START HERE" sheetId="11" r:id="rId1"/>
    <sheet name="HVAC Workbook" sheetId="1" r:id="rId2"/>
    <sheet name="Heat Pump Unit Details" sheetId="3" r:id="rId3"/>
    <sheet name="Window AC Unit Level Details" sheetId="4" state="hidden" r:id="rId4"/>
    <sheet name="Health &amp; Safety - Costs" sheetId="6" state="hidden" r:id="rId5"/>
    <sheet name="Health &amp; Safety - PY24 Pricing" sheetId="9" state="hidden" r:id="rId6"/>
    <sheet name="Revision Tracker" sheetId="8" state="hidden" r:id="rId7"/>
    <sheet name="Lists" sheetId="2" state="hidden" r:id="rId8"/>
  </sheets>
  <externalReferences>
    <externalReference r:id="rId9"/>
    <externalReference r:id="rId10"/>
  </externalReferences>
  <definedNames>
    <definedName name="_xlnm.Print_Area" localSheetId="2">'Heat Pump Unit Details'!$B$1:$W$46</definedName>
    <definedName name="_xlnm.Print_Area" localSheetId="1">'HVAC Workbook'!$B$1:$O$87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 l="1"/>
  <c r="H23" i="1"/>
  <c r="N24" i="1" l="1"/>
  <c r="N23" i="1"/>
  <c r="N29" i="1" l="1"/>
  <c r="N28" i="1"/>
  <c r="O5" i="6" l="1"/>
  <c r="E5" i="6"/>
  <c r="Q23" i="6"/>
  <c r="N27" i="1" s="1"/>
  <c r="R2" i="4" l="1"/>
  <c r="G2" i="4"/>
  <c r="R2" i="3"/>
  <c r="G2" i="3"/>
  <c r="U26" i="4"/>
  <c r="E26" i="4"/>
  <c r="V31" i="3"/>
  <c r="E31" i="3"/>
  <c r="H14" i="2" l="1"/>
  <c r="H13" i="2"/>
  <c r="H12" i="2"/>
  <c r="H5" i="2"/>
  <c r="H4" i="2"/>
  <c r="H3" i="2"/>
  <c r="H26" i="1"/>
  <c r="N26" i="1" s="1"/>
  <c r="H25" i="1"/>
  <c r="N25" i="1" s="1"/>
  <c r="I15" i="1"/>
</calcChain>
</file>

<file path=xl/sharedStrings.xml><?xml version="1.0" encoding="utf-8"?>
<sst xmlns="http://schemas.openxmlformats.org/spreadsheetml/2006/main" count="560" uniqueCount="357">
  <si>
    <t>AMEREN ILLINOIS ENERGY EFFICIENCY PROGRAM</t>
  </si>
  <si>
    <t>Reservation Number:</t>
  </si>
  <si>
    <t>OSS Number:</t>
  </si>
  <si>
    <t>Channel:</t>
  </si>
  <si>
    <t>Section 1:  Property Information</t>
  </si>
  <si>
    <t>Property Name:</t>
  </si>
  <si>
    <t>Mailing Address:</t>
  </si>
  <si>
    <t>City:</t>
  </si>
  <si>
    <t>State:</t>
  </si>
  <si>
    <t>Zip Code:</t>
  </si>
  <si>
    <t>Owner/Manager Name:</t>
  </si>
  <si>
    <t>Title:</t>
  </si>
  <si>
    <t>Phone:</t>
  </si>
  <si>
    <t>Email:</t>
  </si>
  <si>
    <t>IL</t>
  </si>
  <si>
    <t>Number of Tenant Buildings:</t>
  </si>
  <si>
    <t>Number of Tenant Units:</t>
  </si>
  <si>
    <t>Number of Stories:</t>
  </si>
  <si>
    <t>Foundation Type:</t>
  </si>
  <si>
    <t>Primary Heating Fuel:</t>
  </si>
  <si>
    <t>Heating System:</t>
  </si>
  <si>
    <t>Manufacture Year:</t>
  </si>
  <si>
    <t>Cooling System:</t>
  </si>
  <si>
    <t>AC Efficiency (Nameplate SEER):</t>
  </si>
  <si>
    <t>Section 2:  Program Ally Information</t>
  </si>
  <si>
    <t>Program Ally Company Name:</t>
  </si>
  <si>
    <t>Program Ally Contact Name:</t>
  </si>
  <si>
    <t>Measure</t>
  </si>
  <si>
    <t>Incentive Rate</t>
  </si>
  <si>
    <t>Quantitiy</t>
  </si>
  <si>
    <t>Sub-Total</t>
  </si>
  <si>
    <t>per SF</t>
  </si>
  <si>
    <t>Total SF</t>
  </si>
  <si>
    <t>NA</t>
  </si>
  <si>
    <t>per Unit</t>
  </si>
  <si>
    <t>Units</t>
  </si>
  <si>
    <t>Health &amp; Safety Total - Health and Safety Cost for each building cannot exceed $300 per unit served or half of the total project cost.</t>
  </si>
  <si>
    <t>per Bldg.</t>
  </si>
  <si>
    <t>Buildings</t>
  </si>
  <si>
    <t>Total Incentive:</t>
  </si>
  <si>
    <t>Section 4:  Attachments</t>
  </si>
  <si>
    <t>I, the undersigned, agree that the information above is representative of what has been discussed and proposed by the participating program ally (contractor).  I understand that Ameren Illinois program incentives and financing are subject to qualifications and not guaranteed.</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</si>
  <si>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</si>
  <si>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</si>
  <si>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</si>
  <si>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the project cost.  I agree to allow Ameren Illinois Program staff to perform an on-site Quality Assurance inspection to confirm test results and verify the work performed.  Do not sign prior to project completion.</t>
  </si>
  <si>
    <t>Foundation Types</t>
  </si>
  <si>
    <t>Insulation Types</t>
  </si>
  <si>
    <t>Health and Safety List</t>
  </si>
  <si>
    <t>Slab on Grade</t>
  </si>
  <si>
    <t>Blown Cellulose</t>
  </si>
  <si>
    <t>Service calls &amp; diagnostics</t>
  </si>
  <si>
    <t>Basement</t>
  </si>
  <si>
    <t>Blown Fiberglass</t>
  </si>
  <si>
    <t xml:space="preserve">Repair of primary heating source </t>
  </si>
  <si>
    <t>Crawlspace</t>
  </si>
  <si>
    <t>Spray Foam</t>
  </si>
  <si>
    <t>Repair of primary cooling source</t>
  </si>
  <si>
    <t>Garage Under</t>
  </si>
  <si>
    <t>Clean indoor evaporator coil</t>
  </si>
  <si>
    <t>Other</t>
  </si>
  <si>
    <t>Question</t>
  </si>
  <si>
    <t>Pass/Fail</t>
  </si>
  <si>
    <t>Replace indoor evaporator coil</t>
  </si>
  <si>
    <t>yes</t>
  </si>
  <si>
    <t>Pass</t>
  </si>
  <si>
    <t>Condensate Pump (Plus related items)</t>
  </si>
  <si>
    <t>Heating Fuel</t>
  </si>
  <si>
    <t>no</t>
  </si>
  <si>
    <t>Fail</t>
  </si>
  <si>
    <t>Vapor Barrier</t>
  </si>
  <si>
    <t>Natural Gas</t>
  </si>
  <si>
    <t>Sump pump repair or replacement</t>
  </si>
  <si>
    <t>Electric</t>
  </si>
  <si>
    <t>Window AC Type</t>
  </si>
  <si>
    <t>DHP Incentive</t>
  </si>
  <si>
    <t>New sump system installation (pit, trenching, &amp; drainage tile)</t>
  </si>
  <si>
    <t>Propane</t>
  </si>
  <si>
    <t>Side Louvers</t>
  </si>
  <si>
    <t>Crawlspace dig out - create enough height for accessibility</t>
  </si>
  <si>
    <t>Casement-Only</t>
  </si>
  <si>
    <t>Horizontal guttering</t>
  </si>
  <si>
    <t>Casement-Slider</t>
  </si>
  <si>
    <t>Gutter accessories (downspout &amp; extensions)</t>
  </si>
  <si>
    <t>Heating System</t>
  </si>
  <si>
    <t xml:space="preserve">Exterior water management </t>
  </si>
  <si>
    <t>Channel</t>
  </si>
  <si>
    <t>Roofing, siding, or other minor exterior work to prevent water from entering building</t>
  </si>
  <si>
    <t>Boiler</t>
  </si>
  <si>
    <t>Multifamily Income Qualified</t>
  </si>
  <si>
    <t>Drain clearing (typically floor)</t>
  </si>
  <si>
    <t>Public Housing</t>
  </si>
  <si>
    <t>Minor plumbing repair</t>
  </si>
  <si>
    <t>Combination</t>
  </si>
  <si>
    <t>Market Rate</t>
  </si>
  <si>
    <t>Water heater repair</t>
  </si>
  <si>
    <t>Water heater replacement</t>
  </si>
  <si>
    <t>CO Detector</t>
  </si>
  <si>
    <t>Encapsulation and Enclosure (Duct Wrap)</t>
  </si>
  <si>
    <t>Cooling Type</t>
  </si>
  <si>
    <t>Yes</t>
  </si>
  <si>
    <t>Remediation</t>
  </si>
  <si>
    <t xml:space="preserve">No Cooling System </t>
  </si>
  <si>
    <t>No</t>
  </si>
  <si>
    <t>Interior pressure boundary surface (ceilings, walls) repair</t>
  </si>
  <si>
    <t>Central AC</t>
  </si>
  <si>
    <t>Removal/replacement of existing un-fit (compromised) insulation</t>
  </si>
  <si>
    <t>Window AC</t>
  </si>
  <si>
    <t>BPI Action Level</t>
  </si>
  <si>
    <t>Venting system repair &amp; replacement</t>
  </si>
  <si>
    <t>Proceed with work</t>
  </si>
  <si>
    <t>Draft assist &amp; power venting kits</t>
  </si>
  <si>
    <t>Chiller</t>
  </si>
  <si>
    <t>Service call</t>
  </si>
  <si>
    <t>Service Calls &amp; diagnostics</t>
  </si>
  <si>
    <t>Stop work</t>
  </si>
  <si>
    <t>Water heater repair/replacement</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</si>
  <si>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</si>
  <si>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</si>
  <si>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</si>
  <si>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</si>
  <si>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</si>
  <si>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</si>
  <si>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</si>
  <si>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</si>
  <si>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</si>
  <si>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</si>
  <si>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Window Air Conditioner - must be Energy Star certified</t>
  </si>
  <si>
    <t>HVAC Bonus</t>
  </si>
  <si>
    <t>Energy Recovery Ventilator</t>
  </si>
  <si>
    <t>Existing System</t>
  </si>
  <si>
    <t>Proposed System</t>
  </si>
  <si>
    <t>Building Name</t>
  </si>
  <si>
    <t>Unit Name</t>
  </si>
  <si>
    <t>Total Heating Capacity (est. kW)</t>
  </si>
  <si>
    <t>Remaining Capacity (est. kW)</t>
  </si>
  <si>
    <t>SEER of Existing AC Unit</t>
  </si>
  <si>
    <t>AHRI #</t>
  </si>
  <si>
    <t>Cooling Capacity (btuh)</t>
  </si>
  <si>
    <t>Heating Capacity @47 (btuh)</t>
  </si>
  <si>
    <t xml:space="preserve"># of Heads </t>
  </si>
  <si>
    <t>Cost</t>
  </si>
  <si>
    <t>#</t>
  </si>
  <si>
    <t>4a</t>
  </si>
  <si>
    <t>Total Units:</t>
  </si>
  <si>
    <t>Total Cost:</t>
  </si>
  <si>
    <t>Notes:</t>
  </si>
  <si>
    <t>1:</t>
  </si>
  <si>
    <t>Tenant units must receive electric service from Ameren Illinois.</t>
  </si>
  <si>
    <t>2:</t>
  </si>
  <si>
    <t>Separate complexes will need separate incentive applications.</t>
  </si>
  <si>
    <t>3:</t>
  </si>
  <si>
    <t>4:</t>
  </si>
  <si>
    <t>5:</t>
  </si>
  <si>
    <t>Window/Wall AC units that are the primary source of cooling for the unit must be removed.</t>
  </si>
  <si>
    <t>Repairs to the exterior façade and interior wall repair if wall air conditioners must be removed, are the responsibility of the property.</t>
  </si>
  <si>
    <t>Window AC Unit Details</t>
  </si>
  <si>
    <t>EER of Existing AC Unit</t>
  </si>
  <si>
    <t>Make</t>
  </si>
  <si>
    <t>Model</t>
  </si>
  <si>
    <t>CEER of New AC Unit</t>
  </si>
  <si>
    <t>Type (see description below)</t>
  </si>
  <si>
    <t>4A</t>
  </si>
  <si>
    <t>Koldfront</t>
  </si>
  <si>
    <t>WTC8002WCO</t>
  </si>
  <si>
    <t>Side Louvers extend from a room air conditioner model in order to position the unit in a window.  A model without loubered sides is placed in a built-in wall sleeve and are commonly referred to as "through-the-wall" or "built-in" models.</t>
  </si>
  <si>
    <t>Casement-Only refers to a room air conditioner designed for mounting in a casement window of a specific size.</t>
  </si>
  <si>
    <t>Casement-Slider refers to a room air conditioner with an encased assembly designed for mounting in a sliding or casement window of a specific size.</t>
  </si>
  <si>
    <t>Air Source Heat Pump Incentive</t>
  </si>
  <si>
    <t>Heat Pump unit must be replacing an operable resistance heat unit as the primary source of heat for the tenant unit.</t>
  </si>
  <si>
    <t>If Central Air Conditioning is present as the primary source of cooling, it must be 10 SEER or less to qualify for Heat Pump replacement.</t>
  </si>
  <si>
    <r>
      <rPr>
        <sz val="10"/>
        <color rgb="FF000000"/>
        <rFont val="Wingdings"/>
        <charset val="2"/>
      </rPr>
      <t></t>
    </r>
    <r>
      <rPr>
        <sz val="10"/>
        <color rgb="FF000000"/>
        <rFont val="Calibri"/>
        <family val="2"/>
      </rPr>
      <t xml:space="preserve">  Heat Pump Unit Details</t>
    </r>
  </si>
  <si>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</si>
  <si>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</si>
  <si>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</si>
  <si>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Unit</t>
  </si>
  <si>
    <t>H&amp;S Item Description</t>
  </si>
  <si>
    <t>HVAC System Repair &amp; Replacement - Un-safe operating condition or non-working system</t>
  </si>
  <si>
    <t>*</t>
  </si>
  <si>
    <t>Each</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</si>
  <si>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</si>
  <si>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</si>
  <si>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</si>
  <si>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</si>
  <si>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 xml:space="preserve">Correct or prevent water damage issues resulting from improper condensate removal. </t>
  </si>
  <si>
    <t>Disclaimer Related</t>
  </si>
  <si>
    <t>Bulk Moisture - Leads to many issues including but not limited to: mold, degradation of building materials, &amp; IAQ concerns.</t>
  </si>
  <si>
    <t>Square foot</t>
  </si>
  <si>
    <t>Prevent communication of ground moisture into building envelope and/or onto building components.</t>
  </si>
  <si>
    <t xml:space="preserve">Correct or prevent water accumulation within the building envelope. </t>
  </si>
  <si>
    <t>Each/Per Square Foot</t>
  </si>
  <si>
    <t>When necessary for vapor barrier installation &amp; potentially other measures to be completed within the crawlspace.</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</si>
  <si>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</si>
  <si>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</si>
  <si>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</si>
  <si>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</si>
  <si>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Each/ Case by Case</t>
  </si>
  <si>
    <t>Correct and/or prevent water related damage to building components.</t>
  </si>
  <si>
    <t xml:space="preserve">Correct and/or prevent water related damage to building components. Correct an un-safe operating condition or consider when the cost of the initial or multiple repairs are substantially close to replacement cost. </t>
  </si>
  <si>
    <t xml:space="preserve">Asbestos: Duct Wrap and Flue Pipe </t>
  </si>
  <si>
    <t>Each (or each joint)</t>
  </si>
  <si>
    <t>Address friable suspect asbestos that could be disturbed during the course of a project. Friable asbestos is known to cause respiratory issues and is a carcinogen.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</si>
  <si>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</si>
  <si>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</si>
  <si>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</si>
  <si>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</si>
  <si>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</si>
  <si>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</si>
  <si>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</si>
  <si>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Correct an un-safe operating condition. Ensure combustion appliance exhaust is properly vented outside.</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</si>
  <si>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</si>
  <si>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</si>
  <si>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</si>
  <si>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</si>
  <si>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</si>
  <si>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</si>
  <si>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</si>
  <si>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</si>
  <si>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</si>
  <si>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Provides assurance that customers will be alerted to hazardous CO levels on an on-going basis.</t>
  </si>
  <si>
    <t>Ventilation Related</t>
  </si>
  <si>
    <t>Remove moisture and indoor air contaminants from the home</t>
  </si>
  <si>
    <t>* Consult with your Field Energy Specialist for pricing approval.</t>
  </si>
  <si>
    <t>Energy Efficiency Program</t>
  </si>
  <si>
    <t>MF IQ and PH Health and Safety Costs Information Form</t>
  </si>
  <si>
    <t>Please complete all required information and submit this form as an attachment to the Reservation Request</t>
  </si>
  <si>
    <t>CUSTOMER AND PROGRAM ALLY INFORMATION</t>
  </si>
  <si>
    <t>OSS  #:</t>
  </si>
  <si>
    <t>Customer Name:</t>
  </si>
  <si>
    <t>Company Name:</t>
  </si>
  <si>
    <t>Employee Name:</t>
  </si>
  <si>
    <t>Not Applicable</t>
  </si>
  <si>
    <t>HEALTH AND SAFETY COSTS INFORMATION</t>
  </si>
  <si>
    <t>Location</t>
  </si>
  <si>
    <t>Health and Safety Measure</t>
  </si>
  <si>
    <t>Vent Exhaust Fan Outside</t>
  </si>
  <si>
    <t>Health and Safety Items Total:</t>
  </si>
  <si>
    <t>General Notes:</t>
  </si>
  <si>
    <t>I certify the information I have provided is true and correct and any work performed meets the program guidelines and Terms and Conditions of the Program.</t>
  </si>
  <si>
    <t>Print Customer Name:</t>
  </si>
  <si>
    <r>
      <rPr>
        <b/>
        <sz val="11"/>
        <color theme="1" tint="0.34998626667073579"/>
        <rFont val="Univers Condensed"/>
        <family val="2"/>
      </rPr>
      <t>PLEASE DIRECT ALL CORRESPONDENCE TO:</t>
    </r>
    <r>
      <rPr>
        <sz val="11"/>
        <color theme="1" tint="0.34998626667073579"/>
        <rFont val="Univers Condensed"/>
        <family val="2"/>
      </rPr>
      <t xml:space="preserve">
</t>
    </r>
    <r>
      <rPr>
        <sz val="9"/>
        <color theme="1" tint="0.34998626667073579"/>
        <rFont val="Univers Condensed"/>
        <family val="2"/>
      </rPr>
      <t>Ameren Illinois Energy Efficiency Programs PO Box 5098, Peoria IL 61601-9998
Toll-free: 1.866.838.6918 Fax: 1.309.677.7961 AmerenIllinoisSavings.com</t>
    </r>
  </si>
  <si>
    <t>Property Street Address:</t>
  </si>
  <si>
    <t>Number of Additional Buildings (non tenant):</t>
  </si>
  <si>
    <t>Ameren Illinois Electric Account for Property (if available):</t>
  </si>
  <si>
    <r>
      <rPr>
        <sz val="10"/>
        <color rgb="FF000000"/>
        <rFont val="Wingdings"/>
        <charset val="2"/>
      </rPr>
      <t></t>
    </r>
    <r>
      <rPr>
        <sz val="10"/>
        <color rgb="FF000000"/>
        <rFont val="Calibri"/>
        <family val="2"/>
      </rPr>
      <t xml:space="preserve"> AHRI Certificate for all Models installed</t>
    </r>
  </si>
  <si>
    <t>Section 5:  Project Information</t>
  </si>
  <si>
    <t>Projected Start Date:</t>
  </si>
  <si>
    <t>Projected Completion Date:</t>
  </si>
  <si>
    <t>Section 6:  Reservation Request - Customer Authorization of Project</t>
  </si>
  <si>
    <t>Section 7:  Incentive Payment Request - Acknowledgement of Project Completion</t>
  </si>
  <si>
    <t>Roof Type:</t>
  </si>
  <si>
    <t>Roof Type</t>
  </si>
  <si>
    <t>Peak</t>
  </si>
  <si>
    <t>Flat</t>
  </si>
  <si>
    <t>Ducted Heat Pump</t>
  </si>
  <si>
    <t>Ductless Heat Pump</t>
  </si>
  <si>
    <t>PTAC</t>
  </si>
  <si>
    <t>Forced Air Furnace</t>
  </si>
  <si>
    <t>Baseboards</t>
  </si>
  <si>
    <t>Space Heaters</t>
  </si>
  <si>
    <t>Changes</t>
  </si>
  <si>
    <t>Rev #</t>
  </si>
  <si>
    <t>Before Project</t>
  </si>
  <si>
    <t>During Project</t>
  </si>
  <si>
    <t>Before or During Project</t>
  </si>
  <si>
    <t xml:space="preserve"> </t>
  </si>
  <si>
    <t>Y</t>
  </si>
  <si>
    <t>Flue Liner</t>
  </si>
  <si>
    <t>Revised 5/24/2022</t>
  </si>
  <si>
    <t>Project Number:</t>
  </si>
  <si>
    <t>Project #:</t>
  </si>
  <si>
    <t>Expected Delivery Date:</t>
  </si>
  <si>
    <t>Ductless Heat Pump - AHRI SEER2 15.2, HSPF2 8.1</t>
  </si>
  <si>
    <t>Air Source Heat Pump (Ducted) - AHRI SEER2 15.2, HSPF2 8.1</t>
  </si>
  <si>
    <t>Initial release for PY24</t>
  </si>
  <si>
    <t>PY24 Home Efficiency - Health and Safety Items and Pricing</t>
  </si>
  <si>
    <t>SEER2</t>
  </si>
  <si>
    <t>HSPF2</t>
  </si>
  <si>
    <t>EER2</t>
  </si>
  <si>
    <t>Distributor</t>
  </si>
  <si>
    <t>Section 3a:  Energy Efficiency Measure Information</t>
  </si>
  <si>
    <t>Smart Thermostat - Energy Star Certified</t>
  </si>
  <si>
    <t>Energy Star ID</t>
  </si>
  <si>
    <t>Quantity</t>
  </si>
  <si>
    <t>Provided by Ameren Illinois Energy Efficiency Program?</t>
  </si>
  <si>
    <t>The new Heat Pump must be 15.2 SEER2 and 8.1 HSPF2 as certified by the AHRI Certificate.  AHRI Certificates for each proposed model should be submitted with the application.</t>
  </si>
  <si>
    <t>Added $6500 option</t>
  </si>
  <si>
    <t>removed link between incentive and program type</t>
  </si>
  <si>
    <t>Added Waitlist option</t>
  </si>
  <si>
    <t>Section 3b:  Energy Efficiency Measure Information - Please fill out if Smart Thermostats were installed.</t>
  </si>
  <si>
    <t>added  $7700 incentive</t>
  </si>
  <si>
    <t>PY2025 Multifamily HVAC Workbook</t>
  </si>
  <si>
    <r>
      <t xml:space="preserve">Please complete the application, provide a copy to the customer, attach required documentation and send it to the following email address:  </t>
    </r>
    <r>
      <rPr>
        <b/>
        <sz val="10"/>
        <color theme="1"/>
        <rFont val="Calibri"/>
        <family val="2"/>
        <scheme val="minor"/>
      </rPr>
      <t>IllinoisMultifamilyEE@ameren.com</t>
    </r>
    <r>
      <rPr>
        <sz val="10"/>
        <color theme="1"/>
        <rFont val="Calibri"/>
        <family val="2"/>
        <scheme val="minor"/>
      </rPr>
      <t>.  All projects will receive a project number via email.  The project number is required prior to project start date.  All program paperwork must be submitted within 30 days of the project completion or by December 15, 2025, whichever comes first.</t>
    </r>
  </si>
  <si>
    <t>Waitlist</t>
  </si>
  <si>
    <r>
      <rPr>
        <sz val="10"/>
        <color rgb="FF000000"/>
        <rFont val="Wingdings"/>
        <charset val="2"/>
      </rPr>
      <t></t>
    </r>
    <r>
      <rPr>
        <sz val="10"/>
        <color rgb="FF000000"/>
        <rFont val="Calibri"/>
        <family val="2"/>
      </rPr>
      <t xml:space="preserve"> Itemized Invoices</t>
    </r>
  </si>
  <si>
    <r>
      <rPr>
        <sz val="10"/>
        <color rgb="FF000000"/>
        <rFont val="Wingdings"/>
        <charset val="2"/>
      </rPr>
      <t></t>
    </r>
    <r>
      <rPr>
        <sz val="10"/>
        <color rgb="FF000000"/>
        <rFont val="Calibri"/>
        <family val="2"/>
      </rPr>
      <t xml:space="preserve">  Pre/Post Pictures</t>
    </r>
  </si>
  <si>
    <t>Heat Pump Unit Details</t>
  </si>
  <si>
    <t>Field Notes:</t>
  </si>
  <si>
    <t>Program Notes:</t>
  </si>
  <si>
    <t>Program Ally Agreement ("Agreement")</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</si>
  <si>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</si>
  <si>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t>6:</t>
  </si>
  <si>
    <t>7:</t>
  </si>
  <si>
    <t>Stats procured by the MF team that are not installed must be returned. Failure to do so may result in the program assessing applicable fees or charges.</t>
  </si>
  <si>
    <t xml:space="preserve">Completion of city/county inspections if appliable: All coordination should be between the program ally and the property. </t>
  </si>
  <si>
    <r>
      <t>Application Instructions</t>
    </r>
    <r>
      <rPr>
        <sz val="8"/>
        <color theme="1"/>
        <rFont val="Aptos"/>
        <family val="2"/>
      </rPr>
      <t> </t>
    </r>
    <r>
      <rPr>
        <b/>
        <sz val="12"/>
        <color theme="1"/>
        <rFont val="Aptos"/>
        <family val="2"/>
      </rPr>
      <t xml:space="preserve">: </t>
    </r>
  </si>
  <si>
    <r>
      <t>1.</t>
    </r>
    <r>
      <rPr>
        <sz val="7"/>
        <color theme="1"/>
        <rFont val="Times New Roman"/>
        <family val="1"/>
      </rPr>
      <t xml:space="preserve">      </t>
    </r>
    <r>
      <rPr>
        <sz val="12"/>
        <color theme="1"/>
        <rFont val="Aptos"/>
        <family val="2"/>
      </rPr>
      <t xml:space="preserve">Begin by completing </t>
    </r>
    <r>
      <rPr>
        <b/>
        <u/>
        <sz val="12"/>
        <color theme="1"/>
        <rFont val="Aptos"/>
        <family val="2"/>
      </rPr>
      <t>Section 1-6 on the HVAC workbook tab</t>
    </r>
    <r>
      <rPr>
        <sz val="12"/>
        <color theme="1"/>
        <rFont val="Aptos"/>
        <family val="2"/>
      </rPr>
      <t>.</t>
    </r>
  </si>
  <si>
    <r>
      <t>a.</t>
    </r>
    <r>
      <rPr>
        <sz val="7"/>
        <color theme="1"/>
        <rFont val="Times New Roman"/>
        <family val="1"/>
      </rPr>
      <t xml:space="preserve">      </t>
    </r>
    <r>
      <rPr>
        <sz val="12"/>
        <color theme="1"/>
        <rFont val="Aptos"/>
        <family val="2"/>
      </rPr>
      <t>Information entered on this tab will populate fields on Unit Detail Tab</t>
    </r>
    <r>
      <rPr>
        <sz val="8"/>
        <color theme="1"/>
        <rFont val="Aptos"/>
        <family val="2"/>
      </rPr>
      <t> </t>
    </r>
  </si>
  <si>
    <r>
      <t>b.</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</si>
  <si>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c.</t>
    </r>
    <r>
      <rPr>
        <sz val="7"/>
        <color theme="1"/>
        <rFont val="Times New Roman"/>
        <family val="1"/>
      </rPr>
      <t xml:space="preserve">      </t>
    </r>
    <r>
      <rPr>
        <sz val="12"/>
        <color theme="1"/>
        <rFont val="Aptos"/>
        <family val="2"/>
      </rPr>
      <t>Section 3: Energy Efficiency Measure Information</t>
    </r>
  </si>
  <si>
    <r>
      <t>(a)</t>
    </r>
    <r>
      <rPr>
        <sz val="7"/>
        <color theme="1"/>
        <rFont val="Times New Roman"/>
        <family val="1"/>
      </rPr>
      <t xml:space="preserve">   </t>
    </r>
    <r>
      <rPr>
        <sz val="12"/>
        <color theme="1"/>
        <rFont val="Aptos"/>
        <family val="2"/>
      </rPr>
      <t>Include all equipment information including quantity and distributor information</t>
    </r>
    <r>
      <rPr>
        <sz val="8"/>
        <color theme="1"/>
        <rFont val="Aptos"/>
        <family val="2"/>
      </rPr>
      <t> </t>
    </r>
    <r>
      <rPr>
        <sz val="12"/>
        <color theme="1"/>
        <rFont val="Aptos"/>
        <family val="2"/>
      </rPr>
      <t>. Incentive will populate based on channel.</t>
    </r>
  </si>
  <si>
    <r>
      <t>d.</t>
    </r>
    <r>
      <rPr>
        <sz val="7"/>
        <color theme="1"/>
        <rFont val="Times New Roman"/>
        <family val="1"/>
      </rPr>
      <t xml:space="preserve">     </t>
    </r>
    <r>
      <rPr>
        <sz val="12"/>
        <color theme="1"/>
        <rFont val="Aptos"/>
        <family val="2"/>
      </rPr>
      <t>Attachments should include:</t>
    </r>
  </si>
  <si>
    <r>
      <t xml:space="preserve">                                                              </t>
    </r>
    <r>
      <rPr>
        <sz val="12"/>
        <color theme="1"/>
        <rFont val="Aptos"/>
        <family val="2"/>
      </rPr>
      <t>i.</t>
    </r>
    <r>
      <rPr>
        <sz val="7"/>
        <color theme="1"/>
        <rFont val="Times New Roman"/>
        <family val="1"/>
      </rPr>
      <t xml:space="preserve">      </t>
    </r>
    <r>
      <rPr>
        <sz val="12"/>
        <color theme="1"/>
        <rFont val="Aptos"/>
        <family val="2"/>
      </rPr>
      <t xml:space="preserve"> AHRI certifications for all models installed</t>
    </r>
  </si>
  <si>
    <r>
      <t xml:space="preserve">                                                            </t>
    </r>
    <r>
      <rPr>
        <sz val="12"/>
        <color theme="1"/>
        <rFont val="Aptos"/>
        <family val="2"/>
      </rPr>
      <t>ii.</t>
    </r>
    <r>
      <rPr>
        <sz val="7"/>
        <color theme="1"/>
        <rFont val="Times New Roman"/>
        <family val="1"/>
      </rPr>
      <t xml:space="preserve">      </t>
    </r>
    <r>
      <rPr>
        <sz val="12"/>
        <color theme="1"/>
        <rFont val="Aptos"/>
        <family val="2"/>
      </rPr>
      <t>Itemized invoice to include scope of work, Ameren incentive, co-pay information</t>
    </r>
    <r>
      <rPr>
        <sz val="8"/>
        <color theme="1"/>
        <rFont val="Aptos"/>
        <family val="2"/>
      </rPr>
      <t> </t>
    </r>
    <r>
      <rPr>
        <sz val="12"/>
        <color theme="1"/>
        <rFont val="Aptos"/>
        <family val="2"/>
      </rPr>
      <t xml:space="preserve"> as well as the property signature.</t>
    </r>
  </si>
  <si>
    <r>
      <t xml:space="preserve">                                                          </t>
    </r>
    <r>
      <rPr>
        <sz val="12"/>
        <color theme="1"/>
        <rFont val="Aptos"/>
        <family val="2"/>
      </rPr>
      <t>iii.</t>
    </r>
    <r>
      <rPr>
        <sz val="7"/>
        <color theme="1"/>
        <rFont val="Times New Roman"/>
        <family val="1"/>
      </rPr>
      <t xml:space="preserve">      </t>
    </r>
    <r>
      <rPr>
        <sz val="12"/>
        <color theme="1"/>
        <rFont val="Aptos"/>
        <family val="2"/>
      </rPr>
      <t>Pre and post photos of the installation to include existing and new equipment model serial number tag.</t>
    </r>
  </si>
  <si>
    <r>
      <t>e.</t>
    </r>
    <r>
      <rPr>
        <sz val="7"/>
        <color theme="1"/>
        <rFont val="Times New Roman"/>
        <family val="1"/>
      </rPr>
      <t xml:space="preserve">      </t>
    </r>
    <r>
      <rPr>
        <sz val="12"/>
        <color theme="1"/>
        <rFont val="Aptos"/>
        <family val="2"/>
      </rPr>
      <t>Project delivery, start and completion date must be completed.</t>
    </r>
  </si>
  <si>
    <t>**Any changes should be communicated with Angie Stewart, Program Assistant as soon as possible.</t>
  </si>
  <si>
    <r>
      <t>2.</t>
    </r>
    <r>
      <rPr>
        <sz val="7"/>
        <color theme="1"/>
        <rFont val="Times New Roman"/>
        <family val="1"/>
      </rPr>
      <t xml:space="preserve">      </t>
    </r>
    <r>
      <rPr>
        <u/>
        <sz val="12"/>
        <color theme="1"/>
        <rFont val="Aptos"/>
        <family val="2"/>
      </rPr>
      <t xml:space="preserve">On the </t>
    </r>
    <r>
      <rPr>
        <b/>
        <u/>
        <sz val="12"/>
        <color theme="1"/>
        <rFont val="Aptos"/>
        <family val="2"/>
      </rPr>
      <t>Heat Pump Unit Details Tabs</t>
    </r>
    <r>
      <rPr>
        <sz val="12"/>
        <color theme="1"/>
        <rFont val="Aptos"/>
        <family val="2"/>
      </rPr>
      <t>, enter all building and unit details as well as information on the existing and proposed systems.</t>
    </r>
  </si>
  <si>
    <r>
      <t>a.</t>
    </r>
    <r>
      <rPr>
        <sz val="7"/>
        <color theme="1"/>
        <rFont val="Times New Roman"/>
        <family val="1"/>
      </rPr>
      <t xml:space="preserve">      </t>
    </r>
    <r>
      <rPr>
        <sz val="12"/>
        <color theme="1"/>
        <rFont val="Aptos"/>
        <family val="2"/>
      </rPr>
      <t>Total fields should align with the Total Units entered from the HVAC workbook tab.</t>
    </r>
  </si>
  <si>
    <r>
      <t>b.</t>
    </r>
    <r>
      <rPr>
        <sz val="7"/>
        <color theme="1"/>
        <rFont val="Times New Roman"/>
        <family val="1"/>
      </rPr>
      <t xml:space="preserve">     </t>
    </r>
    <r>
      <rPr>
        <sz val="12"/>
        <color theme="1"/>
        <rFont val="Aptos"/>
        <family val="2"/>
      </rPr>
      <t>AHRI certifications should be provided for all proposed equipment listed.</t>
    </r>
  </si>
  <si>
    <t xml:space="preserve">**If your equipment changes, please ensure to update and resubmit your HVAC workbook. </t>
  </si>
  <si>
    <r>
      <t>c.</t>
    </r>
    <r>
      <rPr>
        <sz val="7"/>
        <color theme="1"/>
        <rFont val="Times New Roman"/>
        <family val="1"/>
      </rPr>
      <t xml:space="preserve">      </t>
    </r>
    <r>
      <rPr>
        <sz val="12"/>
        <color theme="1"/>
        <rFont val="Aptos"/>
        <family val="2"/>
      </rPr>
      <t>Separate properties with the same owner, will need separate applications.</t>
    </r>
  </si>
  <si>
    <r>
      <t>d.</t>
    </r>
    <r>
      <rPr>
        <sz val="7"/>
        <color theme="1"/>
        <rFont val="Times New Roman"/>
        <family val="1"/>
      </rPr>
      <t xml:space="preserve">     </t>
    </r>
    <r>
      <rPr>
        <sz val="12"/>
        <color theme="1"/>
        <rFont val="Aptos"/>
        <family val="2"/>
      </rPr>
      <t xml:space="preserve">For larger projects, please submit applications broken out phases. See Angie Stewart, Program Assistant for additional support.  </t>
    </r>
  </si>
  <si>
    <r>
      <t>e.</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</si>
  <si>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(b)</t>
    </r>
    <r>
      <rPr>
        <sz val="7"/>
        <color theme="1"/>
        <rFont val="Times New Roman"/>
        <family val="1"/>
      </rPr>
      <t xml:space="preserve">   </t>
    </r>
    <r>
      <rPr>
        <sz val="12"/>
        <color theme="1"/>
        <rFont val="Aptos"/>
        <family val="2"/>
      </rPr>
      <t xml:space="preserve">Include smart thermostat information including EnergyStar ID, make, model and number of total stats. </t>
    </r>
  </si>
  <si>
    <t xml:space="preserve">         If compatible with equipment, Program Ally must install a smart thermostat provided within the incentive. </t>
  </si>
  <si>
    <t xml:space="preserve">         Multifamily program staff can assist with procurement, if needed.</t>
  </si>
  <si>
    <t>MULTIFAMILY INITIATIVE</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</si>
  <si>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</si>
  <si>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</si>
  <si>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</si>
  <si>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</si>
  <si>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</si>
  <si>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</si>
  <si>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</si>
  <si>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</si>
  <si>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</si>
  <si>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</si>
  <si>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</si>
  <si>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</si>
  <si>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1. Definitions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a) “Ameren Illinois” shall mean Ameren Illinois Company.  b) “Prime Implementer” shall mean Leidos Engineering, LLC that has been selected by Ameren Illinois to administer and oversee the Ameren Illinois Energy Efficiency Program.  c) “Program Ally” shall mean contractors/ allies who have met the minimum qualifications established by Ameren Illinois and the Prime Implementer and are allowed to offer program incentives and perform services associated with the Program.  d) “Application” shall  mean the Customer or Program Ally completed document used to apply for cash incentives or used for any other appropriate application-specific documentation. e) “Customer” shall mean an Eligible Customer who has submitted an Application for incentive money using their Ameren Illinois account number. f) “Eligible Customer”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g) “Program” shall mean the Ameren Illinois Energy Efficiency Program and the plan or measure that is the subject of an Application. h) “Program Manager” shall mean the Prime Implementer designee in charge of the Program. i) “Pre-approval”,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</si>
  <si>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2. General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</si>
  <si>
    <t>3. Procedures &amp; Reporting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</si>
  <si>
    <t>4. Independent Contractor –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</si>
  <si>
    <t>5. Warranty of Work –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</si>
  <si>
    <t>6. Quality Assurance –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</si>
  <si>
    <t>7. Pre and Post Installation Verification –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</si>
  <si>
    <t>8. Incentive Payments/Limits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</si>
  <si>
    <t xml:space="preserve">9. Program Measures/Product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</si>
  <si>
    <t>10. Insurance, License and Certification –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</si>
  <si>
    <t>11. Safety –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</si>
  <si>
    <t>12. Indemnification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</si>
  <si>
    <t xml:space="preserve">13. Limitation of Liability – Ameren Illinois and the Prime Implementer’s total liability to Program Ally under these Terms and Conditions shall be limited to payment of the amount of the incentive payments due to the Program Ally as authorized in the Pre-approval.   </t>
  </si>
  <si>
    <t>14. Changes In/Cancellation of the Program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</si>
  <si>
    <t xml:space="preserve">15. Violation of the Agreement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</si>
  <si>
    <t>16. Termination - Participation in the Program is voluntary and may be terminated by either party at any time, with or without cause for any reason without penalty.</t>
  </si>
  <si>
    <t>17. Miscellaneous – Ameren Illinois and the Prime Implementer reserve the right to make changes to the Program, program incentives, rules, guidelines, and these Terms and Conditions upon written notice to the Program Ally. These Terms and Conditions shall be governed by Illinois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</si>
</sst>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164" formatCode="00000"/>
    <numFmt numFmtId="165" formatCode="[&lt;=9999999]###\-####;\(###\)\ ###\-####"/>
    <numFmt numFmtId="166" formatCode="00000\-00000"/>
    <numFmt numFmtId="167" formatCode="&quot;$&quot;#,##0.00"/>
    <numFmt numFmtId="168" formatCode="0.0"/>
    <numFmt numFmtId="169" formatCode="m/d/yy;@"/>
    <numFmt numFmtId="170" formatCode="mm/dd/yy;@"/>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0"/>
      <color rgb="FF0070C0"/>
      <name val="Calibri"/>
      <family val="2"/>
      <scheme val="minor"/>
    </font>
    <font>
      <b/>
      <sz val="12"/>
      <color rgb="FFFFFFFF"/>
      <name val="Calibri"/>
      <family val="2"/>
    </font>
    <font>
      <sz val="10"/>
      <color rgb="FF000000"/>
      <name val="Calibri"/>
      <family val="2"/>
    </font>
    <font>
      <sz val="10"/>
      <color rgb="FF000000"/>
      <name val="Wingdings"/>
      <charset val="2"/>
    </font>
    <font>
      <i/>
      <sz val="10"/>
      <color rgb="FF000000"/>
      <name val="Calibri"/>
      <family val="2"/>
    </font>
    <font>
      <i/>
      <sz val="11"/>
      <color theme="1"/>
      <name val="Calibri"/>
      <family val="2"/>
      <scheme val="minor"/>
    </font>
    <font>
      <sz val="11"/>
      <name val="Calibri"/>
      <family val="2"/>
      <scheme val="minor"/>
    </font>
    <font>
      <b/>
      <sz val="11"/>
      <color theme="9" tint="-0.499984740745262"/>
      <name val="Calibri"/>
      <family val="2"/>
      <scheme val="minor"/>
    </font>
    <font>
      <sz val="10"/>
      <color rgb="FF000000"/>
      <name val="Calibri"/>
      <family val="2"/>
      <charset val="2"/>
    </font>
    <font>
      <b/>
      <sz val="12"/>
      <color theme="1"/>
      <name val="Calibri"/>
      <family val="2"/>
      <scheme val="minor"/>
    </font>
    <font>
      <b/>
      <u/>
      <sz val="11"/>
      <color theme="1"/>
      <name val="Calibri"/>
      <family val="2"/>
      <scheme val="minor"/>
    </font>
    <font>
      <b/>
      <sz val="12"/>
      <name val="Calibri"/>
      <family val="2"/>
      <scheme val="minor"/>
    </font>
    <font>
      <sz val="12"/>
      <color theme="1"/>
      <name val="Calibri"/>
      <family val="2"/>
      <scheme val="minor"/>
    </font>
    <font>
      <b/>
      <sz val="18"/>
      <color theme="1"/>
      <name val="Arial"/>
      <family val="2"/>
    </font>
    <font>
      <b/>
      <sz val="16"/>
      <color theme="1"/>
      <name val="Arial"/>
      <family val="2"/>
    </font>
    <font>
      <b/>
      <sz val="14"/>
      <color theme="1"/>
      <name val="Calibri"/>
      <family val="2"/>
      <scheme val="minor"/>
    </font>
    <font>
      <sz val="8"/>
      <color theme="1"/>
      <name val="Calibri"/>
      <family val="2"/>
      <scheme val="minor"/>
    </font>
    <font>
      <sz val="8"/>
      <color theme="0"/>
      <name val="Calibri"/>
      <family val="2"/>
      <scheme val="minor"/>
    </font>
    <font>
      <b/>
      <i/>
      <sz val="10"/>
      <color theme="1"/>
      <name val="Calibri"/>
      <family val="2"/>
      <scheme val="minor"/>
    </font>
    <font>
      <sz val="11"/>
      <color theme="1" tint="0.34998626667073579"/>
      <name val="Univers Condensed"/>
      <family val="2"/>
    </font>
    <font>
      <b/>
      <sz val="11"/>
      <color theme="1" tint="0.34998626667073579"/>
      <name val="Univers Condensed"/>
      <family val="2"/>
    </font>
    <font>
      <sz val="9"/>
      <color theme="1" tint="0.34998626667073579"/>
      <name val="Univers Condensed"/>
      <family val="2"/>
    </font>
    <font>
      <sz val="10"/>
      <color theme="1"/>
      <name val="Univers Condensed"/>
      <family val="2"/>
    </font>
    <font>
      <sz val="12"/>
      <color theme="1"/>
      <name val="Aptos"/>
      <family val="2"/>
    </font>
    <font>
      <b/>
      <sz val="12"/>
      <color theme="1"/>
      <name val="Aptos"/>
      <family val="2"/>
    </font>
    <font>
      <sz val="8"/>
      <color theme="1"/>
      <name val="Aptos"/>
      <family val="2"/>
    </font>
    <font>
      <sz val="7"/>
      <color theme="1"/>
      <name val="Times New Roman"/>
      <family val="1"/>
    </font>
    <font>
      <b/>
      <u/>
      <sz val="12"/>
      <color theme="1"/>
      <name val="Aptos"/>
      <family val="2"/>
    </font>
    <font>
      <u/>
      <sz val="12"/>
      <color theme="1"/>
      <name val="Aptos"/>
      <family val="2"/>
    </font>
    <font>
      <i/>
      <sz val="12"/>
      <color theme="1"/>
      <name val="Aptos"/>
      <family val="2"/>
    </font>
    <font>
      <b/>
      <sz val="8"/>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439539"/>
        <bgColor indexed="64"/>
      </patternFill>
    </fill>
    <fill>
      <patternFill patternType="solid">
        <fgColor theme="0" tint="-0.14999847407452621"/>
        <bgColor indexed="64"/>
      </patternFill>
    </fill>
    <fill>
      <patternFill patternType="solid">
        <fgColor rgb="FFFFFFCD"/>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439539"/>
      </top>
      <bottom/>
      <diagonal/>
    </border>
    <border>
      <left/>
      <right/>
      <top style="thin">
        <color rgb="FF439539"/>
      </top>
      <bottom/>
      <diagonal/>
    </border>
    <border>
      <left/>
      <right style="medium">
        <color indexed="64"/>
      </right>
      <top style="thin">
        <color rgb="FF43953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rgb="FF439539"/>
      </bottom>
      <diagonal/>
    </border>
    <border>
      <left/>
      <right/>
      <top style="medium">
        <color rgb="FF439539"/>
      </top>
      <bottom/>
      <diagonal/>
    </border>
  </borders>
  <cellStyleXfs count="2">
    <xf numFmtId="0" fontId="0" fillId="0" borderId="0"/>
    <xf numFmtId="44" fontId="1" fillId="0" borderId="0" applyFont="0" applyFill="0" applyBorder="0" applyAlignment="0" applyProtection="0"/>
  </cellStyleXfs>
  <cellXfs count="401">
    <xf numFmtId="0" fontId="0" fillId="0" borderId="0" xfId="0"/>
    <xf numFmtId="0" fontId="4" fillId="0" borderId="0" xfId="0" applyFont="1" applyAlignment="1">
      <alignment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164" fontId="4" fillId="0" borderId="16"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2" xfId="0" applyFont="1" applyBorder="1" applyAlignment="1">
      <alignment horizontal="right" vertical="center"/>
    </xf>
    <xf numFmtId="0" fontId="4" fillId="0" borderId="17" xfId="0" applyFont="1" applyBorder="1" applyAlignment="1">
      <alignment horizontal="center" vertical="center"/>
    </xf>
    <xf numFmtId="167" fontId="4" fillId="0" borderId="18" xfId="0" applyNumberFormat="1" applyFont="1" applyBorder="1" applyAlignment="1">
      <alignment horizontal="right" vertical="center"/>
    </xf>
    <xf numFmtId="0" fontId="4" fillId="0" borderId="17" xfId="0" applyFont="1" applyBorder="1" applyAlignment="1">
      <alignment horizontal="left" vertical="center"/>
    </xf>
    <xf numFmtId="0" fontId="7" fillId="0" borderId="18" xfId="0" applyFont="1" applyBorder="1" applyAlignment="1" applyProtection="1">
      <alignment horizontal="center" vertical="center"/>
      <protection locked="0"/>
    </xf>
    <xf numFmtId="0" fontId="4" fillId="0" borderId="17"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right" vertical="center"/>
    </xf>
    <xf numFmtId="0" fontId="11" fillId="0" borderId="22" xfId="0" applyFont="1" applyBorder="1" applyAlignment="1">
      <alignment horizontal="right" vertical="center"/>
    </xf>
    <xf numFmtId="0" fontId="14" fillId="0" borderId="0" xfId="0" applyFont="1"/>
    <xf numFmtId="0" fontId="0" fillId="0" borderId="29" xfId="0" applyBorder="1"/>
    <xf numFmtId="167" fontId="0" fillId="0" borderId="0" xfId="0" applyNumberFormat="1"/>
    <xf numFmtId="0" fontId="0" fillId="0" borderId="0" xfId="0"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1" fontId="14" fillId="0" borderId="32" xfId="0" applyNumberFormat="1" applyFont="1" applyBorder="1" applyAlignment="1">
      <alignment horizontal="center"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right"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7"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49" fontId="0" fillId="0" borderId="4" xfId="0" applyNumberFormat="1" applyBorder="1" applyAlignment="1">
      <alignment horizontal="center" vertical="center"/>
    </xf>
    <xf numFmtId="0" fontId="0" fillId="0" borderId="0" xfId="0" applyAlignment="1">
      <alignment vertical="center"/>
    </xf>
    <xf numFmtId="20"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7" fillId="0" borderId="0" xfId="0" applyFont="1" applyAlignment="1">
      <alignment horizontal="left" vertical="center"/>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8"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wrapText="1"/>
    </xf>
    <xf numFmtId="0" fontId="21" fillId="0" borderId="0" xfId="0" applyFont="1" applyAlignment="1">
      <alignment horizontal="center" wrapText="1"/>
    </xf>
    <xf numFmtId="0" fontId="0" fillId="7" borderId="32" xfId="0" applyFill="1" applyBorder="1" applyAlignment="1">
      <alignment horizontal="left" vertical="center" wrapText="1"/>
    </xf>
    <xf numFmtId="0" fontId="0" fillId="7" borderId="32" xfId="0" applyFill="1" applyBorder="1" applyAlignment="1">
      <alignment horizontal="center" vertical="center"/>
    </xf>
    <xf numFmtId="0" fontId="0" fillId="7" borderId="0" xfId="0" applyFill="1"/>
    <xf numFmtId="8" fontId="0" fillId="7" borderId="32" xfId="0" applyNumberFormat="1" applyFill="1" applyBorder="1" applyAlignment="1">
      <alignment horizontal="center" vertical="center"/>
    </xf>
    <xf numFmtId="6" fontId="0" fillId="7" borderId="32" xfId="0" applyNumberFormat="1" applyFill="1" applyBorder="1" applyAlignment="1">
      <alignment horizontal="center" vertical="center"/>
    </xf>
    <xf numFmtId="0" fontId="15" fillId="7" borderId="32" xfId="0" applyFont="1" applyFill="1" applyBorder="1" applyAlignment="1">
      <alignment horizontal="center" vertical="center"/>
    </xf>
    <xf numFmtId="0" fontId="15" fillId="7" borderId="32" xfId="0" applyFont="1" applyFill="1" applyBorder="1" applyAlignment="1">
      <alignment horizontal="left" vertical="center" wrapText="1"/>
    </xf>
    <xf numFmtId="0" fontId="15" fillId="0" borderId="32" xfId="0" applyFont="1" applyBorder="1" applyAlignment="1">
      <alignment horizontal="left" vertical="center" wrapText="1"/>
    </xf>
    <xf numFmtId="0" fontId="0" fillId="7" borderId="32" xfId="0" applyFill="1" applyBorder="1" applyAlignment="1">
      <alignment horizontal="center" vertical="center" wrapText="1"/>
    </xf>
    <xf numFmtId="0" fontId="15" fillId="0" borderId="32" xfId="0" applyFont="1" applyBorder="1" applyAlignment="1">
      <alignment horizontal="center" vertical="center"/>
    </xf>
    <xf numFmtId="6" fontId="0" fillId="0" borderId="32" xfId="0" applyNumberFormat="1" applyBorder="1"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6" fillId="0" borderId="0" xfId="0" applyFont="1"/>
    <xf numFmtId="0" fontId="24" fillId="0" borderId="0" xfId="0" applyFont="1"/>
    <xf numFmtId="0" fontId="8" fillId="0" borderId="0" xfId="0" applyFont="1"/>
    <xf numFmtId="0" fontId="26" fillId="0" borderId="0" xfId="0" applyFont="1"/>
    <xf numFmtId="0" fontId="4" fillId="0" borderId="32" xfId="0" applyFont="1" applyBorder="1" applyAlignment="1">
      <alignment horizontal="left" vertical="center"/>
    </xf>
    <xf numFmtId="0" fontId="31" fillId="0" borderId="0" xfId="0" applyFont="1"/>
    <xf numFmtId="0" fontId="4" fillId="0" borderId="18" xfId="0" applyFont="1" applyBorder="1" applyAlignment="1">
      <alignment horizontal="left" vertical="center"/>
    </xf>
    <xf numFmtId="0" fontId="11" fillId="0" borderId="4" xfId="0" applyFont="1" applyBorder="1" applyAlignment="1">
      <alignment horizontal="left" vertical="center"/>
    </xf>
    <xf numFmtId="0" fontId="0" fillId="0" borderId="0" xfId="0" applyAlignment="1">
      <alignment horizontal="left" vertical="center"/>
    </xf>
    <xf numFmtId="0" fontId="20" fillId="5" borderId="9" xfId="0" applyFont="1" applyFill="1" applyBorder="1" applyAlignment="1">
      <alignment horizontal="center" vertical="center" wrapText="1"/>
    </xf>
    <xf numFmtId="0" fontId="0" fillId="7" borderId="31" xfId="0" applyFill="1" applyBorder="1" applyAlignment="1">
      <alignment horizontal="left" vertical="center" wrapText="1"/>
    </xf>
    <xf numFmtId="0" fontId="0" fillId="7" borderId="33" xfId="0" applyFill="1" applyBorder="1" applyAlignment="1">
      <alignment horizontal="center" vertical="center" wrapText="1"/>
    </xf>
    <xf numFmtId="0" fontId="0" fillId="0" borderId="31" xfId="0" quotePrefix="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15" fillId="7" borderId="32"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32" xfId="0" applyBorder="1" applyAlignment="1">
      <alignment vertical="center"/>
    </xf>
    <xf numFmtId="0" fontId="0" fillId="0" borderId="32" xfId="0" applyBorder="1"/>
    <xf numFmtId="0" fontId="0" fillId="7" borderId="44" xfId="0" applyFill="1" applyBorder="1" applyAlignment="1">
      <alignment horizontal="left" vertical="center" wrapText="1"/>
    </xf>
    <xf numFmtId="6" fontId="0" fillId="7" borderId="45" xfId="0" applyNumberFormat="1" applyFill="1" applyBorder="1" applyAlignment="1">
      <alignment horizontal="center" vertical="center"/>
    </xf>
    <xf numFmtId="0" fontId="0" fillId="7" borderId="45" xfId="0" applyFill="1" applyBorder="1" applyAlignment="1">
      <alignment horizontal="center" vertical="center"/>
    </xf>
    <xf numFmtId="0" fontId="0" fillId="7" borderId="45" xfId="0" applyFill="1" applyBorder="1" applyAlignment="1">
      <alignment horizontal="left" vertical="center"/>
    </xf>
    <xf numFmtId="0" fontId="0" fillId="7" borderId="46" xfId="0" applyFill="1" applyBorder="1" applyAlignment="1">
      <alignment horizontal="center" vertical="center"/>
    </xf>
    <xf numFmtId="14" fontId="11" fillId="0" borderId="20" xfId="0" applyNumberFormat="1" applyFont="1" applyBorder="1" applyAlignment="1">
      <alignment vertical="center"/>
    </xf>
    <xf numFmtId="0" fontId="0" fillId="0" borderId="28" xfId="0" applyBorder="1"/>
    <xf numFmtId="170" fontId="11" fillId="0" borderId="20" xfId="0" applyNumberFormat="1" applyFont="1" applyBorder="1" applyAlignment="1" applyProtection="1">
      <alignment horizontal="center" vertical="center"/>
      <protection locked="0"/>
    </xf>
    <xf numFmtId="170" fontId="0" fillId="0" borderId="20" xfId="0" applyNumberFormat="1" applyBorder="1" applyAlignment="1" applyProtection="1">
      <alignment horizontal="center" vertical="center"/>
      <protection locked="0"/>
    </xf>
    <xf numFmtId="170" fontId="11" fillId="0" borderId="23"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21" xfId="0" applyFont="1" applyBorder="1" applyAlignment="1">
      <alignment horizontal="left" vertical="center"/>
    </xf>
    <xf numFmtId="0" fontId="7" fillId="0" borderId="53" xfId="0" applyFont="1" applyBorder="1" applyAlignment="1" applyProtection="1">
      <alignment horizontal="center" vertical="center"/>
      <protection locked="0"/>
    </xf>
    <xf numFmtId="0" fontId="0" fillId="0" borderId="0" xfId="0" quotePrefix="1" applyAlignment="1">
      <alignment horizontal="center"/>
    </xf>
    <xf numFmtId="0" fontId="0" fillId="0" borderId="4" xfId="0" applyBorder="1" applyAlignment="1">
      <alignment horizontal="left" vertical="center"/>
    </xf>
    <xf numFmtId="167" fontId="4" fillId="0" borderId="18" xfId="0" quotePrefix="1" applyNumberFormat="1" applyFont="1" applyBorder="1" applyAlignment="1">
      <alignment horizontal="center" vertical="center"/>
    </xf>
    <xf numFmtId="0" fontId="3" fillId="0" borderId="0" xfId="0" applyFont="1" applyAlignment="1">
      <alignment horizontal="center" vertical="center"/>
    </xf>
    <xf numFmtId="7" fontId="3" fillId="0" borderId="0" xfId="0" applyNumberFormat="1" applyFont="1" applyAlignment="1">
      <alignment horizontal="center" vertical="center"/>
    </xf>
    <xf numFmtId="0" fontId="3" fillId="0" borderId="5" xfId="0" applyFont="1" applyBorder="1" applyAlignment="1">
      <alignment horizontal="center" vertical="center"/>
    </xf>
    <xf numFmtId="0" fontId="33" fillId="0" borderId="0" xfId="0" applyFont="1" applyAlignment="1" applyProtection="1">
      <alignment vertical="center"/>
      <protection locked="0"/>
    </xf>
    <xf numFmtId="0" fontId="0" fillId="0" borderId="0" xfId="0" applyProtection="1">
      <protection locked="0"/>
    </xf>
    <xf numFmtId="0" fontId="32" fillId="0" borderId="0" xfId="0" applyFont="1" applyAlignment="1" applyProtection="1">
      <alignment horizontal="left" vertical="center" indent="5"/>
      <protection locked="0"/>
    </xf>
    <xf numFmtId="0" fontId="32" fillId="0" borderId="0" xfId="0" applyFont="1" applyAlignment="1" applyProtection="1">
      <alignment horizontal="left" vertical="center" indent="10"/>
      <protection locked="0"/>
    </xf>
    <xf numFmtId="0" fontId="32" fillId="0" borderId="0" xfId="0" applyFont="1" applyAlignment="1" applyProtection="1">
      <alignment horizontal="left" vertical="center" indent="15"/>
      <protection locked="0"/>
    </xf>
    <xf numFmtId="0" fontId="35" fillId="0" borderId="0" xfId="0" applyFont="1" applyAlignment="1" applyProtection="1">
      <alignment horizontal="left" vertical="center" indent="15"/>
      <protection locked="0"/>
    </xf>
    <xf numFmtId="0" fontId="32" fillId="0" borderId="0" xfId="0" applyFont="1" applyAlignment="1" applyProtection="1">
      <alignment horizontal="left" vertical="center" indent="8"/>
      <protection locked="0"/>
    </xf>
    <xf numFmtId="0" fontId="38" fillId="0" borderId="0" xfId="0" applyFont="1" applyAlignment="1" applyProtection="1">
      <alignment horizontal="left" vertical="center" indent="10"/>
      <protection locked="0"/>
    </xf>
    <xf numFmtId="0" fontId="34" fillId="0" borderId="0" xfId="0" applyFont="1" applyAlignment="1" applyProtection="1">
      <alignment vertical="center"/>
      <protection locked="0"/>
    </xf>
    <xf numFmtId="0" fontId="0" fillId="0" borderId="0" xfId="0" applyProtection="1"/>
    <xf numFmtId="0" fontId="25" fillId="7" borderId="0" xfId="0" applyFont="1" applyFill="1" applyAlignment="1" applyProtection="1">
      <alignment vertical="center" wrapText="1"/>
    </xf>
    <xf numFmtId="0" fontId="25" fillId="7" borderId="0" xfId="0" applyFont="1" applyFill="1" applyAlignment="1" applyProtection="1">
      <alignment vertical="center"/>
    </xf>
    <xf numFmtId="0" fontId="25" fillId="0" borderId="0" xfId="0" applyFont="1" applyAlignment="1" applyProtection="1">
      <alignment horizontal="left" vertical="top" wrapText="1"/>
    </xf>
    <xf numFmtId="0" fontId="25" fillId="7" borderId="54" xfId="0" applyFont="1" applyFill="1" applyBorder="1" applyAlignment="1" applyProtection="1">
      <alignment horizontal="center" vertical="center"/>
    </xf>
    <xf numFmtId="0" fontId="25" fillId="7" borderId="55" xfId="0" applyFont="1" applyFill="1" applyBorder="1" applyAlignment="1" applyProtection="1">
      <alignment horizontal="left" vertical="top" wrapText="1"/>
    </xf>
    <xf numFmtId="0" fontId="25" fillId="0" borderId="0" xfId="0" applyFont="1"/>
    <xf numFmtId="0" fontId="0" fillId="0" borderId="0" xfId="0"/>
    <xf numFmtId="0" fontId="18"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xf>
    <xf numFmtId="0" fontId="10" fillId="3" borderId="0" xfId="0" applyFont="1" applyFill="1" applyAlignment="1" applyProtection="1">
      <alignment horizontal="left" vertical="center"/>
    </xf>
    <xf numFmtId="0" fontId="25" fillId="0" borderId="0" xfId="0" applyFont="1" applyFill="1" applyBorder="1" applyAlignment="1" applyProtection="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166" fontId="4" fillId="0" borderId="18" xfId="0" applyNumberFormat="1" applyFont="1" applyBorder="1" applyAlignment="1" applyProtection="1">
      <alignment horizontal="center" vertical="center"/>
      <protection locked="0"/>
    </xf>
    <xf numFmtId="166" fontId="4" fillId="0" borderId="15" xfId="0" applyNumberFormat="1" applyFont="1" applyBorder="1" applyAlignment="1" applyProtection="1">
      <alignment horizontal="center" vertical="center"/>
      <protection locked="0"/>
    </xf>
    <xf numFmtId="166" fontId="4" fillId="0" borderId="16"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65" fontId="4" fillId="0" borderId="17"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4" fillId="0" borderId="18"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165" fontId="4" fillId="0" borderId="20" xfId="0" applyNumberFormat="1" applyFont="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14" xfId="0" applyFont="1" applyBorder="1" applyAlignment="1">
      <alignment horizontal="left" vertical="center"/>
    </xf>
    <xf numFmtId="0" fontId="4" fillId="0" borderId="17" xfId="0" applyFont="1" applyBorder="1" applyAlignment="1">
      <alignment horizontal="left" vertical="center"/>
    </xf>
    <xf numFmtId="167" fontId="4" fillId="0" borderId="18" xfId="0" applyNumberFormat="1" applyFont="1" applyBorder="1" applyAlignment="1">
      <alignment horizontal="center" vertical="center"/>
    </xf>
    <xf numFmtId="167" fontId="4" fillId="0" borderId="16" xfId="0" applyNumberFormat="1" applyFont="1" applyBorder="1" applyAlignment="1">
      <alignment horizontal="center" vertical="center"/>
    </xf>
    <xf numFmtId="0" fontId="4" fillId="0" borderId="18" xfId="0" applyFont="1" applyBorder="1" applyAlignment="1" applyProtection="1">
      <alignment horizontal="center" vertical="center"/>
      <protection locked="0"/>
    </xf>
    <xf numFmtId="167" fontId="4" fillId="0" borderId="18" xfId="0" quotePrefix="1" applyNumberFormat="1" applyFont="1" applyBorder="1" applyAlignment="1">
      <alignment horizontal="center" vertical="center"/>
    </xf>
    <xf numFmtId="0" fontId="4" fillId="0" borderId="16" xfId="0" applyFont="1" applyBorder="1" applyAlignment="1">
      <alignment horizontal="right" vertical="center"/>
    </xf>
    <xf numFmtId="167" fontId="7" fillId="0" borderId="6" xfId="0" applyNumberFormat="1" applyFont="1" applyBorder="1" applyAlignment="1">
      <alignment horizontal="center" vertical="center"/>
    </xf>
    <xf numFmtId="167" fontId="7" fillId="0" borderId="10" xfId="0" applyNumberFormat="1" applyFont="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14" fontId="11" fillId="0" borderId="20" xfId="0" applyNumberFormat="1"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7" fillId="0" borderId="45"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1" xfId="0" applyFont="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7" fillId="0" borderId="4" xfId="0" applyFon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1" fillId="0" borderId="5" xfId="0" applyFont="1" applyBorder="1" applyAlignment="1">
      <alignment horizontal="left" vertical="center"/>
    </xf>
    <xf numFmtId="0" fontId="17" fillId="0" borderId="27" xfId="0" applyFont="1" applyBorder="1" applyAlignment="1">
      <alignment horizontal="left" vertical="center"/>
    </xf>
    <xf numFmtId="0" fontId="11" fillId="0" borderId="28" xfId="0" applyFont="1" applyBorder="1" applyAlignment="1">
      <alignment horizontal="lef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4" fontId="11" fillId="0" borderId="15" xfId="0" applyNumberFormat="1" applyFont="1" applyBorder="1" applyAlignment="1" applyProtection="1">
      <alignment horizontal="center" vertical="center"/>
      <protection locked="0"/>
    </xf>
    <xf numFmtId="14" fontId="11" fillId="0" borderId="16" xfId="0" applyNumberFormat="1" applyFont="1" applyBorder="1" applyAlignment="1" applyProtection="1">
      <alignment horizontal="center" vertical="center"/>
      <protection locked="0"/>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4" fontId="11" fillId="0" borderId="20" xfId="0" applyNumberFormat="1" applyFont="1" applyBorder="1" applyAlignment="1" applyProtection="1">
      <alignment horizontal="center" vertical="center"/>
      <protection locked="0"/>
    </xf>
    <xf numFmtId="14" fontId="11" fillId="0" borderId="23" xfId="0" applyNumberFormat="1" applyFont="1" applyBorder="1" applyAlignment="1" applyProtection="1">
      <alignment horizontal="center" vertical="center"/>
      <protection locked="0"/>
    </xf>
    <xf numFmtId="0" fontId="25" fillId="7" borderId="0" xfId="0" applyFont="1" applyFill="1" applyAlignment="1" applyProtection="1">
      <alignment horizontal="left" vertical="top" wrapText="1"/>
    </xf>
    <xf numFmtId="0" fontId="25" fillId="7" borderId="0" xfId="0" applyFont="1" applyFill="1" applyAlignment="1" applyProtection="1">
      <alignment horizontal="left"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3" fontId="0" fillId="0" borderId="32" xfId="0" applyNumberFormat="1" applyBorder="1" applyAlignment="1" applyProtection="1">
      <alignment horizontal="center" vertical="center"/>
      <protection locked="0"/>
    </xf>
    <xf numFmtId="7" fontId="0" fillId="0" borderId="32" xfId="1" applyNumberFormat="1" applyFont="1" applyBorder="1" applyAlignment="1" applyProtection="1">
      <alignment horizontal="center" vertical="center"/>
      <protection locked="0"/>
    </xf>
    <xf numFmtId="7" fontId="0" fillId="0" borderId="33" xfId="1" applyNumberFormat="1"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right" vertical="center"/>
    </xf>
    <xf numFmtId="0" fontId="15" fillId="0" borderId="16" xfId="0" applyFont="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3" fontId="14" fillId="0" borderId="32" xfId="0" applyNumberFormat="1" applyFont="1" applyBorder="1" applyAlignment="1">
      <alignment horizontal="center" vertical="center"/>
    </xf>
    <xf numFmtId="7" fontId="14" fillId="0" borderId="32" xfId="1" applyNumberFormat="1" applyFont="1" applyBorder="1" applyAlignment="1" applyProtection="1">
      <alignment horizontal="center" vertical="center"/>
    </xf>
    <xf numFmtId="7" fontId="14" fillId="0" borderId="33" xfId="1" applyNumberFormat="1" applyFont="1" applyBorder="1" applyAlignment="1" applyProtection="1">
      <alignment horizontal="center"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49" fontId="0" fillId="2" borderId="37" xfId="0" applyNumberFormat="1" applyFill="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7" fontId="3" fillId="0" borderId="18" xfId="0" applyNumberFormat="1" applyFont="1" applyBorder="1" applyAlignment="1">
      <alignment horizontal="center" vertical="center"/>
    </xf>
    <xf numFmtId="0" fontId="3" fillId="0" borderId="16" xfId="0" applyFont="1" applyBorder="1" applyAlignment="1">
      <alignment horizontal="center"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167" fontId="14" fillId="0" borderId="32" xfId="0" applyNumberFormat="1" applyFont="1" applyBorder="1" applyAlignment="1">
      <alignment horizontal="center" vertical="center"/>
    </xf>
    <xf numFmtId="167" fontId="14" fillId="0" borderId="33" xfId="0" applyNumberFormat="1" applyFont="1" applyBorder="1" applyAlignment="1">
      <alignment horizontal="center" vertical="center"/>
    </xf>
    <xf numFmtId="167" fontId="0" fillId="0" borderId="32" xfId="0" applyNumberFormat="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3" fontId="0" fillId="0" borderId="18" xfId="0" applyNumberFormat="1" applyBorder="1" applyAlignment="1">
      <alignment horizontal="right" vertical="center"/>
    </xf>
    <xf numFmtId="3" fontId="0" fillId="0" borderId="15" xfId="0" applyNumberFormat="1" applyBorder="1" applyAlignment="1">
      <alignment horizontal="right" vertical="center"/>
    </xf>
    <xf numFmtId="167" fontId="3" fillId="0" borderId="18" xfId="0" applyNumberFormat="1" applyFont="1" applyBorder="1" applyAlignment="1">
      <alignment horizontal="center" vertical="center"/>
    </xf>
    <xf numFmtId="167" fontId="3" fillId="0" borderId="16" xfId="0" applyNumberFormat="1" applyFont="1" applyBorder="1" applyAlignment="1">
      <alignment horizontal="center" vertical="center"/>
    </xf>
    <xf numFmtId="0" fontId="0" fillId="0" borderId="4" xfId="0" applyBorder="1" applyAlignment="1">
      <alignment horizontal="left" vertical="center"/>
    </xf>
    <xf numFmtId="0" fontId="22" fillId="7" borderId="1" xfId="0" applyFont="1" applyFill="1" applyBorder="1" applyAlignment="1">
      <alignment horizontal="left"/>
    </xf>
    <xf numFmtId="0" fontId="22" fillId="7" borderId="2" xfId="0" applyFont="1" applyFill="1" applyBorder="1" applyAlignment="1">
      <alignment horizontal="left"/>
    </xf>
    <xf numFmtId="0" fontId="22" fillId="7" borderId="3" xfId="0" applyFont="1" applyFill="1" applyBorder="1" applyAlignment="1">
      <alignment horizontal="left"/>
    </xf>
    <xf numFmtId="0" fontId="23" fillId="7" borderId="4" xfId="0" applyFont="1" applyFill="1" applyBorder="1" applyAlignment="1">
      <alignment horizontal="left"/>
    </xf>
    <xf numFmtId="0" fontId="23" fillId="7" borderId="0" xfId="0" applyFont="1" applyFill="1" applyAlignment="1">
      <alignment horizontal="left"/>
    </xf>
    <xf numFmtId="0" fontId="23" fillId="7" borderId="5" xfId="0" applyFont="1" applyFill="1" applyBorder="1" applyAlignment="1">
      <alignment horizontal="left"/>
    </xf>
    <xf numFmtId="0" fontId="25" fillId="0" borderId="41" xfId="0" applyFont="1" applyBorder="1" applyAlignment="1">
      <alignment horizontal="left"/>
    </xf>
    <xf numFmtId="0" fontId="25" fillId="0" borderId="42" xfId="0" applyFont="1" applyBorder="1" applyAlignment="1">
      <alignment horizontal="left"/>
    </xf>
    <xf numFmtId="0" fontId="25" fillId="0" borderId="43" xfId="0" applyFont="1" applyBorder="1" applyAlignment="1">
      <alignment horizontal="left"/>
    </xf>
    <xf numFmtId="0" fontId="8" fillId="8" borderId="34" xfId="0" applyFont="1" applyFill="1" applyBorder="1" applyAlignment="1">
      <alignment horizontal="left"/>
    </xf>
    <xf numFmtId="0" fontId="8" fillId="8" borderId="35" xfId="0" applyFont="1" applyFill="1" applyBorder="1" applyAlignment="1">
      <alignment horizontal="left"/>
    </xf>
    <xf numFmtId="0" fontId="8" fillId="8" borderId="36" xfId="0" applyFont="1" applyFill="1" applyBorder="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right"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169" fontId="0" fillId="0" borderId="18" xfId="0" applyNumberFormat="1" applyBorder="1" applyAlignment="1">
      <alignment horizontal="center" vertical="center"/>
    </xf>
    <xf numFmtId="169" fontId="0" fillId="0" borderId="15" xfId="0" applyNumberFormat="1" applyBorder="1" applyAlignment="1">
      <alignment horizontal="center" vertical="center"/>
    </xf>
    <xf numFmtId="169" fontId="0" fillId="0" borderId="16"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8" fillId="8" borderId="4"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7" xfId="0" applyFont="1" applyFill="1" applyBorder="1" applyAlignment="1">
      <alignment horizontal="center"/>
    </xf>
    <xf numFmtId="0" fontId="3" fillId="9" borderId="18" xfId="0" applyFont="1" applyFill="1" applyBorder="1" applyAlignment="1">
      <alignment horizontal="center"/>
    </xf>
    <xf numFmtId="0" fontId="3" fillId="9" borderId="16" xfId="0" applyFont="1" applyFill="1" applyBorder="1" applyAlignment="1">
      <alignment horizontal="center"/>
    </xf>
    <xf numFmtId="0" fontId="4" fillId="10" borderId="31" xfId="0" applyFont="1" applyFill="1" applyBorder="1" applyAlignment="1" applyProtection="1">
      <alignment horizontal="center" vertical="center"/>
      <protection locked="0"/>
    </xf>
    <xf numFmtId="0" fontId="4" fillId="10" borderId="32" xfId="0" applyFont="1" applyFill="1" applyBorder="1" applyAlignment="1" applyProtection="1">
      <alignment horizontal="center" vertical="center"/>
      <protection locked="0"/>
    </xf>
    <xf numFmtId="0" fontId="4" fillId="0" borderId="32" xfId="0" applyFont="1" applyBorder="1" applyAlignment="1">
      <alignment horizontal="left" vertical="center" wrapText="1"/>
    </xf>
    <xf numFmtId="167" fontId="4" fillId="7" borderId="32" xfId="0" applyNumberFormat="1" applyFont="1" applyFill="1" applyBorder="1" applyAlignment="1" applyProtection="1">
      <alignment horizontal="center" vertical="center"/>
      <protection locked="0"/>
    </xf>
    <xf numFmtId="167" fontId="4" fillId="7" borderId="33" xfId="0" applyNumberFormat="1" applyFont="1" applyFill="1" applyBorder="1" applyAlignment="1" applyProtection="1">
      <alignment horizontal="center" vertical="center"/>
      <protection locked="0"/>
    </xf>
    <xf numFmtId="0" fontId="4" fillId="0" borderId="32" xfId="0" applyFont="1" applyBorder="1" applyAlignment="1" applyProtection="1">
      <alignment horizontal="left" vertical="center" wrapText="1"/>
      <protection locked="0"/>
    </xf>
    <xf numFmtId="0" fontId="4" fillId="10" borderId="14" xfId="0"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7" fillId="10" borderId="17" xfId="0" applyFont="1" applyFill="1" applyBorder="1" applyAlignment="1" applyProtection="1">
      <alignment horizontal="center" vertical="center"/>
      <protection locked="0"/>
    </xf>
    <xf numFmtId="167" fontId="7" fillId="7" borderId="32" xfId="0" applyNumberFormat="1" applyFont="1" applyFill="1" applyBorder="1" applyAlignment="1" applyProtection="1">
      <alignment horizontal="center" vertical="center"/>
      <protection locked="0"/>
    </xf>
    <xf numFmtId="167" fontId="7" fillId="7" borderId="33" xfId="0" applyNumberFormat="1" applyFont="1" applyFill="1" applyBorder="1" applyAlignment="1" applyProtection="1">
      <alignment horizontal="center" vertical="center"/>
      <protection locked="0"/>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7" xfId="0" applyFont="1" applyBorder="1" applyAlignment="1">
      <alignment horizontal="center" vertical="center" wrapText="1"/>
    </xf>
    <xf numFmtId="0" fontId="3" fillId="0" borderId="14" xfId="0" applyFont="1" applyBorder="1" applyAlignment="1" applyProtection="1">
      <alignment horizontal="right" vertical="center"/>
      <protection locked="0"/>
    </xf>
    <xf numFmtId="0" fontId="3" fillId="0" borderId="15"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167" fontId="3" fillId="0" borderId="15" xfId="0" applyNumberFormat="1" applyFont="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18" fillId="0" borderId="0" xfId="0" applyFont="1" applyAlignment="1">
      <alignment horizontal="center" vertical="center"/>
    </xf>
    <xf numFmtId="0" fontId="3" fillId="0" borderId="28" xfId="0" applyFont="1" applyBorder="1" applyAlignment="1">
      <alignment horizontal="center" vertical="center"/>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14" fillId="0" borderId="0" xfId="0" applyFont="1" applyAlignment="1">
      <alignment horizontal="center"/>
    </xf>
  </cellXfs>
  <cellStyles count="2">
    <cellStyle name="Currency" xfId="1" builtinId="4"/>
    <cellStyle name="Normal" xfId="0" builtinId="0"/>
  </cellStyles>
  <dxfs count="9">
    <dxf>
      <fill>
        <patternFill patternType="none">
          <bgColor auto="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499984740745262"/>
      </font>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590550</xdr:colOff>
      <xdr:row>0</xdr:row>
      <xdr:rowOff>76200</xdr:rowOff>
    </xdr:from>
    <xdr:to>
      <xdr:col>14</xdr:col>
      <xdr:colOff>438242</xdr:colOff>
      <xdr:row>1</xdr:row>
      <xdr:rowOff>285750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77150" y="76200"/>
          <a:ext cx="1066892" cy="561975"/>
        </a:xfrm>
        <a:prstGeom prst="rect">
          <a:avLst/>
        </a:prstGeom>
      </xdr:spPr>
    </xdr:pic>
    <xdr:clientData/>
  </xdr:twoCellAnchor>
  <xdr:twoCellAnchor editAs="oneCell">
    <xdr:from>
      <xdr:col>11</xdr:col>
      <xdr:colOff>371475</xdr:colOff>
      <xdr:row>47</xdr:row>
      <xdr:rowOff>47625</xdr:rowOff>
    </xdr:from>
    <xdr:to>
      <xdr:col>14</xdr:col>
      <xdr:colOff>408213</xdr:colOff>
      <xdr:row>50</xdr:row>
      <xdr:rowOff>800</xdr:rowOff>
    </xdr:to>
    <xdr:pic>
      <xdr:nvPicPr>
        <xdr:cNvPr id="4" name="Picture 3">
          <a:extLst>
            <a:ext uri="{FF2B5EF4-FFF2-40B4-BE49-F238E27FC236}">
              <a16:creationId xmlns:a16="http://schemas.microsoft.com/office/drawing/2014/main" id="{5B959465-D329-4448-8AE5-2EA93C82BFEC}"/>
            </a:ext>
          </a:extLst>
        </xdr:cNvPr>
        <xdr:cNvPicPr>
          <a:picLocks noChangeAspect="1"/>
        </xdr:cNvPicPr>
      </xdr:nvPicPr>
      <xdr:blipFill>
        <a:blip xmlns:r="http://schemas.openxmlformats.org/officeDocument/2006/relationships" r:embed="rId2"/>
        <a:stretch>
          <a:fillRect/>
        </a:stretch>
      </xdr:blipFill>
      <xdr:spPr>
        <a:xfrm>
          <a:off x="6848475" y="11610975"/>
          <a:ext cx="1865538" cy="438950"/>
        </a:xfrm>
        <a:prstGeom prst="rect">
          <a:avLst/>
        </a:prstGeom>
      </xdr:spPr>
    </xdr:pic>
    <xdr:clientData/>
  </xdr:twoCellAnchor>
  <xdr:oneCellAnchor>
    <xdr:from>
      <xdr:col>11</xdr:col>
      <xdr:colOff>371475</xdr:colOff>
      <xdr:row>63</xdr:row>
      <xdr:rowOff>47625</xdr:rowOff>
    </xdr:from>
    <xdr:ext cx="1865538" cy="515150"/>
    <xdr:pic>
      <xdr:nvPicPr>
        <xdr:cNvPr id="5" name="Picture 4">
          <a:extLst>
            <a:ext uri="{FF2B5EF4-FFF2-40B4-BE49-F238E27FC236}">
              <a16:creationId xmlns:a16="http://schemas.microsoft.com/office/drawing/2014/main" id="{118717FB-9AF2-42A9-88FF-EE9725239C42}"/>
            </a:ext>
          </a:extLst>
        </xdr:cNvPr>
        <xdr:cNvPicPr>
          <a:picLocks noChangeAspect="1"/>
        </xdr:cNvPicPr>
      </xdr:nvPicPr>
      <xdr:blipFill>
        <a:blip xmlns:r="http://schemas.openxmlformats.org/officeDocument/2006/relationships" r:embed="rId2"/>
        <a:stretch>
          <a:fillRect/>
        </a:stretch>
      </xdr:blipFill>
      <xdr:spPr>
        <a:xfrm>
          <a:off x="6848475" y="10639425"/>
          <a:ext cx="1865538" cy="515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183695</xdr:colOff>
      <xdr:row>0</xdr:row>
      <xdr:rowOff>63281</xdr:rowOff>
    </xdr:from>
    <xdr:ext cx="805954" cy="413054"/>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245" y="63281"/>
          <a:ext cx="805954" cy="41305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6</xdr:col>
          <xdr:colOff>19050</xdr:colOff>
          <xdr:row>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sidential\PY21\MF\PY2021%20MF%20PH%20Workscope%20(Re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sidential\PY22\MF\PY22%20MF%20BE%20Workscope%20(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Participation Form"/>
      <sheetName val="Landlord Consent Form"/>
      <sheetName val="Terms and Conditions"/>
      <sheetName val="Application Summary"/>
      <sheetName val="Lists"/>
      <sheetName val="Building Envelope Unit Details"/>
      <sheetName val="Combustion Safety Form"/>
      <sheetName val="DHP Unit Details"/>
      <sheetName val="Window AC Unit Details"/>
      <sheetName val="EFI Order Form"/>
      <sheetName val="Manager Interview Form"/>
    </sheetNames>
    <sheetDataSet>
      <sheetData sheetId="0" refreshError="1"/>
      <sheetData sheetId="1" refreshError="1"/>
      <sheetData sheetId="2" refreshError="1"/>
      <sheetData sheetId="3"/>
      <sheetData sheetId="4">
        <row r="18">
          <cell r="B18" t="str">
            <v>Heat Pump</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Workscope"/>
      <sheetName val="Building Envelope Unit Details"/>
      <sheetName val="Combustion Safety Form"/>
      <sheetName val="Health &amp; Safety Costs"/>
      <sheetName val="Health &amp; Safety - PY22 Pricing"/>
      <sheetName val="Lists"/>
    </sheetNames>
    <sheetDataSet>
      <sheetData sheetId="0"/>
      <sheetData sheetId="1"/>
      <sheetData sheetId="2"/>
      <sheetData sheetId="3"/>
      <sheetData sheetId="4"/>
      <sheetData sheetId="5">
        <row r="23">
          <cell r="I23">
            <v>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76C0-D5BF-4E2D-A478-7F8A4AD27889}">
  <sheetPr>
    <tabColor rgb="FF92D050"/>
  </sheetPr>
  <dimension ref="B2:B31"/>
  <sheetViews>
    <sheetView showGridLines="0" tabSelected="1" workbookViewId="0">
      <selection activeCell="I8" sqref="I8"/>
    </sheetView>
  </sheetViews>
  <sheetFormatPr defaultRowHeight="15"/>
  <cols>
    <col min="1" max="1" width="5.7109375" style="105" customWidth="1"/>
    <col min="2" max="16384" width="9.140625" style="105"/>
  </cols>
  <sheetData>
    <row r="2" spans="2:2" ht="15.75">
      <c r="B2" s="104" t="s">
        <v>305</v>
      </c>
    </row>
    <row r="3" spans="2:2" ht="15.75">
      <c r="B3" s="104"/>
    </row>
    <row r="4" spans="2:2" ht="15.75">
      <c r="B4" s="106" t="s">
        <v>306</v>
      </c>
    </row>
    <row r="5" spans="2:2" ht="15.75">
      <c r="B5" s="107" t="s">
        <v>307</v>
      </c>
    </row>
    <row r="6" spans="2:2" ht="15.75">
      <c r="B6" s="107" t="s">
        <v>308</v>
      </c>
    </row>
    <row r="7" spans="2:2" ht="15.75">
      <c r="B7" s="107" t="s">
        <v>309</v>
      </c>
    </row>
    <row r="8" spans="2:2" ht="15.75">
      <c r="B8" s="108" t="s">
        <v>310</v>
      </c>
    </row>
    <row r="9" spans="2:2" ht="15.75">
      <c r="B9" s="108" t="s">
        <v>324</v>
      </c>
    </row>
    <row r="10" spans="2:2" ht="15.75">
      <c r="B10" s="108" t="s">
        <v>325</v>
      </c>
    </row>
    <row r="11" spans="2:2" ht="15.75">
      <c r="B11" s="108" t="s">
        <v>326</v>
      </c>
    </row>
    <row r="12" spans="2:2" ht="15.75">
      <c r="B12" s="107" t="s">
        <v>311</v>
      </c>
    </row>
    <row r="13" spans="2:2" ht="15.75">
      <c r="B13" s="109" t="s">
        <v>312</v>
      </c>
    </row>
    <row r="14" spans="2:2" ht="15.75">
      <c r="B14" s="109" t="s">
        <v>313</v>
      </c>
    </row>
    <row r="15" spans="2:2" ht="15.75">
      <c r="B15" s="109" t="s">
        <v>314</v>
      </c>
    </row>
    <row r="16" spans="2:2" ht="15.75">
      <c r="B16" s="107" t="s">
        <v>315</v>
      </c>
    </row>
    <row r="17" spans="2:2" ht="15.75">
      <c r="B17" s="110" t="s">
        <v>316</v>
      </c>
    </row>
    <row r="18" spans="2:2" ht="15.75">
      <c r="B18" s="110"/>
    </row>
    <row r="19" spans="2:2" ht="15.75">
      <c r="B19" s="106" t="s">
        <v>317</v>
      </c>
    </row>
    <row r="20" spans="2:2" ht="15.75">
      <c r="B20" s="107" t="s">
        <v>318</v>
      </c>
    </row>
    <row r="21" spans="2:2" ht="15.75">
      <c r="B21" s="107" t="s">
        <v>319</v>
      </c>
    </row>
    <row r="22" spans="2:2" ht="15.75">
      <c r="B22" s="111" t="s">
        <v>320</v>
      </c>
    </row>
    <row r="23" spans="2:2" ht="15.75">
      <c r="B23" s="107" t="s">
        <v>321</v>
      </c>
    </row>
    <row r="24" spans="2:2" ht="15.75">
      <c r="B24" s="107" t="s">
        <v>322</v>
      </c>
    </row>
    <row r="25" spans="2:2" ht="15.75">
      <c r="B25" s="107" t="s">
        <v>323</v>
      </c>
    </row>
    <row r="26" spans="2:2">
      <c r="B26" s="112"/>
    </row>
    <row r="27" spans="2:2">
      <c r="B27" s="112"/>
    </row>
    <row r="28" spans="2:2">
      <c r="B28" s="112"/>
    </row>
    <row r="29" spans="2:2">
      <c r="B29" s="112"/>
    </row>
    <row r="30" spans="2:2">
      <c r="B30" s="112"/>
    </row>
    <row r="31" spans="2:2">
      <c r="B31" s="112"/>
    </row>
  </sheetData>
  <sheetProtection algorithmName="SHA-512" hashValue="15iwD+1D4ZfrsRoIcER+B7f1Del+OjHcEI1ITKhsUMhRKLZ98UPZows8Ppoc2jBxSduZU5DLGIrSInylcE3K8Q==" saltValue="G6UxNGY71GCa25QVfNUFZ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6E0A-07B3-469D-A013-6056E626C364}">
  <sheetPr>
    <pageSetUpPr fitToPage="1"/>
  </sheetPr>
  <dimension ref="A1:AO89"/>
  <sheetViews>
    <sheetView showGridLines="0" workbookViewId="0">
      <selection activeCell="E9" sqref="E9:H9"/>
    </sheetView>
  </sheetViews>
  <sheetFormatPr defaultRowHeight="15"/>
  <cols>
    <col min="1" max="1" width="5.7109375" customWidth="1"/>
    <col min="15" max="15" width="10.42578125" bestFit="1" customWidth="1"/>
    <col min="16" max="16" width="5.7109375" customWidth="1"/>
  </cols>
  <sheetData>
    <row r="1" spans="1:16" ht="27.75" customHeight="1">
      <c r="A1" s="1"/>
      <c r="B1" s="126" t="s">
        <v>0</v>
      </c>
      <c r="C1" s="127"/>
      <c r="D1" s="127"/>
      <c r="E1" s="127"/>
      <c r="F1" s="127"/>
      <c r="G1" s="127"/>
      <c r="H1" s="127"/>
      <c r="I1" s="127"/>
      <c r="J1" s="127"/>
      <c r="K1" s="127"/>
      <c r="L1" s="127"/>
      <c r="M1" s="127"/>
      <c r="N1" s="127"/>
      <c r="O1" s="128"/>
      <c r="P1" s="1"/>
    </row>
    <row r="2" spans="1:16" ht="23.25" customHeight="1">
      <c r="A2" s="1"/>
      <c r="B2" s="129" t="s">
        <v>291</v>
      </c>
      <c r="C2" s="130"/>
      <c r="D2" s="130"/>
      <c r="E2" s="130"/>
      <c r="F2" s="130"/>
      <c r="G2" s="130"/>
      <c r="H2" s="130"/>
      <c r="I2" s="130"/>
      <c r="J2" s="130"/>
      <c r="K2" s="130"/>
      <c r="L2" s="130"/>
      <c r="M2" s="130"/>
      <c r="N2" s="130"/>
      <c r="O2" s="131"/>
      <c r="P2" s="1"/>
    </row>
    <row r="3" spans="1:16" ht="45" customHeight="1" thickBot="1">
      <c r="A3" s="1"/>
      <c r="B3" s="132" t="s">
        <v>292</v>
      </c>
      <c r="C3" s="133"/>
      <c r="D3" s="133"/>
      <c r="E3" s="133"/>
      <c r="F3" s="133"/>
      <c r="G3" s="133"/>
      <c r="H3" s="133"/>
      <c r="I3" s="133"/>
      <c r="J3" s="133"/>
      <c r="K3" s="133"/>
      <c r="L3" s="133"/>
      <c r="M3" s="133"/>
      <c r="N3" s="133"/>
      <c r="O3" s="134"/>
      <c r="P3" s="1"/>
    </row>
    <row r="4" spans="1:16" ht="15.75" thickBot="1">
      <c r="A4" s="1"/>
      <c r="B4" s="135" t="s">
        <v>269</v>
      </c>
      <c r="C4" s="136"/>
      <c r="D4" s="137"/>
      <c r="E4" s="137"/>
      <c r="F4" s="138"/>
      <c r="G4" s="139" t="s">
        <v>2</v>
      </c>
      <c r="H4" s="136"/>
      <c r="I4" s="137"/>
      <c r="J4" s="137"/>
      <c r="K4" s="138"/>
      <c r="L4" s="2" t="s">
        <v>3</v>
      </c>
      <c r="M4" s="137"/>
      <c r="N4" s="137"/>
      <c r="O4" s="140"/>
      <c r="P4" s="1"/>
    </row>
    <row r="5" spans="1:16" ht="15.75">
      <c r="A5" s="1"/>
      <c r="B5" s="154" t="s">
        <v>4</v>
      </c>
      <c r="C5" s="155"/>
      <c r="D5" s="155"/>
      <c r="E5" s="155"/>
      <c r="F5" s="155"/>
      <c r="G5" s="155"/>
      <c r="H5" s="155"/>
      <c r="I5" s="155"/>
      <c r="J5" s="155"/>
      <c r="K5" s="155"/>
      <c r="L5" s="155"/>
      <c r="M5" s="155"/>
      <c r="N5" s="155"/>
      <c r="O5" s="156"/>
      <c r="P5" s="1"/>
    </row>
    <row r="6" spans="1:16" ht="19.5" customHeight="1">
      <c r="A6" s="1"/>
      <c r="B6" s="141" t="s">
        <v>5</v>
      </c>
      <c r="C6" s="142"/>
      <c r="D6" s="142"/>
      <c r="E6" s="147"/>
      <c r="F6" s="147"/>
      <c r="G6" s="147"/>
      <c r="H6" s="147"/>
      <c r="I6" s="147"/>
      <c r="J6" s="147"/>
      <c r="K6" s="147"/>
      <c r="L6" s="147"/>
      <c r="M6" s="147"/>
      <c r="N6" s="147"/>
      <c r="O6" s="149"/>
      <c r="P6" s="1"/>
    </row>
    <row r="7" spans="1:16" ht="19.5" hidden="1" customHeight="1">
      <c r="A7" s="1"/>
      <c r="B7" s="141" t="s">
        <v>6</v>
      </c>
      <c r="C7" s="142"/>
      <c r="D7" s="142"/>
      <c r="E7" s="147"/>
      <c r="F7" s="147"/>
      <c r="G7" s="147"/>
      <c r="H7" s="148"/>
      <c r="I7" s="3" t="s">
        <v>7</v>
      </c>
      <c r="J7" s="147"/>
      <c r="K7" s="148"/>
      <c r="L7" s="3" t="s">
        <v>8</v>
      </c>
      <c r="M7" s="5"/>
      <c r="N7" s="3" t="s">
        <v>9</v>
      </c>
      <c r="O7" s="4"/>
      <c r="P7" s="1"/>
    </row>
    <row r="8" spans="1:16" ht="19.5" customHeight="1">
      <c r="A8" s="1"/>
      <c r="B8" s="141" t="s">
        <v>10</v>
      </c>
      <c r="C8" s="142"/>
      <c r="D8" s="142"/>
      <c r="E8" s="147"/>
      <c r="F8" s="147"/>
      <c r="G8" s="147"/>
      <c r="H8" s="148"/>
      <c r="I8" s="70" t="s">
        <v>11</v>
      </c>
      <c r="J8" s="147"/>
      <c r="K8" s="147"/>
      <c r="L8" s="147"/>
      <c r="M8" s="147"/>
      <c r="N8" s="147"/>
      <c r="O8" s="149"/>
      <c r="P8" s="1"/>
    </row>
    <row r="9" spans="1:16" ht="19.5" customHeight="1">
      <c r="A9" s="1"/>
      <c r="B9" s="141" t="s">
        <v>12</v>
      </c>
      <c r="C9" s="142"/>
      <c r="D9" s="142"/>
      <c r="E9" s="150"/>
      <c r="F9" s="150"/>
      <c r="G9" s="150"/>
      <c r="H9" s="151"/>
      <c r="I9" s="70" t="s">
        <v>13</v>
      </c>
      <c r="J9" s="152"/>
      <c r="K9" s="152"/>
      <c r="L9" s="152"/>
      <c r="M9" s="152"/>
      <c r="N9" s="152"/>
      <c r="O9" s="153"/>
      <c r="P9" s="1"/>
    </row>
    <row r="10" spans="1:16" ht="19.5" customHeight="1">
      <c r="A10" s="1"/>
      <c r="B10" s="141" t="s">
        <v>243</v>
      </c>
      <c r="C10" s="142"/>
      <c r="D10" s="142"/>
      <c r="E10" s="142"/>
      <c r="F10" s="142"/>
      <c r="G10" s="142"/>
      <c r="H10" s="143"/>
      <c r="I10" s="144"/>
      <c r="J10" s="145"/>
      <c r="K10" s="145"/>
      <c r="L10" s="145"/>
      <c r="M10" s="145"/>
      <c r="N10" s="145"/>
      <c r="O10" s="146"/>
      <c r="P10" s="1"/>
    </row>
    <row r="11" spans="1:16" ht="19.5" customHeight="1">
      <c r="A11" s="1"/>
      <c r="B11" s="141" t="s">
        <v>241</v>
      </c>
      <c r="C11" s="142"/>
      <c r="D11" s="142"/>
      <c r="E11" s="147"/>
      <c r="F11" s="147"/>
      <c r="G11" s="147"/>
      <c r="H11" s="148"/>
      <c r="I11" s="70" t="s">
        <v>7</v>
      </c>
      <c r="J11" s="147"/>
      <c r="K11" s="148"/>
      <c r="L11" s="70" t="s">
        <v>8</v>
      </c>
      <c r="M11" s="8" t="s">
        <v>14</v>
      </c>
      <c r="N11" s="70" t="s">
        <v>9</v>
      </c>
      <c r="O11" s="4"/>
      <c r="P11" s="1"/>
    </row>
    <row r="12" spans="1:16" ht="19.5" customHeight="1">
      <c r="A12" s="1"/>
      <c r="B12" s="163" t="s">
        <v>15</v>
      </c>
      <c r="C12" s="164"/>
      <c r="D12" s="164"/>
      <c r="E12" s="165"/>
      <c r="F12" s="165"/>
      <c r="G12" s="165"/>
      <c r="H12" s="166"/>
      <c r="I12" s="167" t="s">
        <v>242</v>
      </c>
      <c r="J12" s="168"/>
      <c r="K12" s="168"/>
      <c r="L12" s="168"/>
      <c r="M12" s="168"/>
      <c r="N12" s="147"/>
      <c r="O12" s="149"/>
      <c r="P12" s="1"/>
    </row>
    <row r="13" spans="1:16" ht="19.5" customHeight="1">
      <c r="A13" s="1"/>
      <c r="B13" s="141" t="s">
        <v>16</v>
      </c>
      <c r="C13" s="142"/>
      <c r="D13" s="142"/>
      <c r="E13" s="147"/>
      <c r="F13" s="147"/>
      <c r="G13" s="147"/>
      <c r="H13" s="148"/>
      <c r="I13" s="168" t="s">
        <v>17</v>
      </c>
      <c r="J13" s="168"/>
      <c r="K13" s="5"/>
      <c r="L13" s="167" t="s">
        <v>18</v>
      </c>
      <c r="M13" s="168"/>
      <c r="N13" s="147"/>
      <c r="O13" s="149"/>
      <c r="P13" s="1"/>
    </row>
    <row r="14" spans="1:16" ht="19.5" customHeight="1">
      <c r="A14" s="1"/>
      <c r="B14" s="173" t="s">
        <v>19</v>
      </c>
      <c r="C14" s="174"/>
      <c r="D14" s="174"/>
      <c r="E14" s="175"/>
      <c r="F14" s="175"/>
      <c r="G14" s="175"/>
      <c r="H14" s="176"/>
      <c r="I14" s="177" t="s">
        <v>250</v>
      </c>
      <c r="J14" s="177"/>
      <c r="K14" s="177"/>
      <c r="L14" s="178"/>
      <c r="M14" s="178"/>
      <c r="N14" s="178"/>
      <c r="O14" s="179"/>
      <c r="P14" s="1"/>
    </row>
    <row r="15" spans="1:16" ht="19.5" customHeight="1">
      <c r="A15" s="1"/>
      <c r="B15" s="141" t="s">
        <v>20</v>
      </c>
      <c r="C15" s="142"/>
      <c r="D15" s="142"/>
      <c r="E15" s="147"/>
      <c r="F15" s="147"/>
      <c r="G15" s="147"/>
      <c r="H15" s="148"/>
      <c r="I15" s="167" t="str">
        <f>IF(E15=[1]Lists!B18,"HSPF (if heat pump):","AFUE (if gas):")</f>
        <v>AFUE (if gas):</v>
      </c>
      <c r="J15" s="168"/>
      <c r="K15" s="168"/>
      <c r="L15" s="5"/>
      <c r="M15" s="167" t="s">
        <v>21</v>
      </c>
      <c r="N15" s="168"/>
      <c r="O15" s="6"/>
      <c r="P15" s="1"/>
    </row>
    <row r="16" spans="1:16" ht="19.5" customHeight="1" thickBot="1">
      <c r="A16" s="1"/>
      <c r="B16" s="157" t="s">
        <v>22</v>
      </c>
      <c r="C16" s="158"/>
      <c r="D16" s="158"/>
      <c r="E16" s="159"/>
      <c r="F16" s="159"/>
      <c r="G16" s="159"/>
      <c r="H16" s="160"/>
      <c r="I16" s="161" t="s">
        <v>23</v>
      </c>
      <c r="J16" s="162"/>
      <c r="K16" s="162"/>
      <c r="L16" s="44"/>
      <c r="M16" s="161" t="s">
        <v>21</v>
      </c>
      <c r="N16" s="162"/>
      <c r="O16" s="45"/>
      <c r="P16" s="1"/>
    </row>
    <row r="17" spans="1:16" ht="15.75">
      <c r="A17" s="1"/>
      <c r="B17" s="169" t="s">
        <v>24</v>
      </c>
      <c r="C17" s="170"/>
      <c r="D17" s="170"/>
      <c r="E17" s="170"/>
      <c r="F17" s="170"/>
      <c r="G17" s="170"/>
      <c r="H17" s="170"/>
      <c r="I17" s="170"/>
      <c r="J17" s="170"/>
      <c r="K17" s="170"/>
      <c r="L17" s="170"/>
      <c r="M17" s="170"/>
      <c r="N17" s="170"/>
      <c r="O17" s="171"/>
      <c r="P17" s="1"/>
    </row>
    <row r="18" spans="1:16" ht="19.5" customHeight="1">
      <c r="A18" s="1"/>
      <c r="B18" s="141" t="s">
        <v>25</v>
      </c>
      <c r="C18" s="142"/>
      <c r="D18" s="142"/>
      <c r="E18" s="147"/>
      <c r="F18" s="147"/>
      <c r="G18" s="147"/>
      <c r="H18" s="148"/>
      <c r="I18" s="172" t="s">
        <v>26</v>
      </c>
      <c r="J18" s="142"/>
      <c r="K18" s="142"/>
      <c r="L18" s="147"/>
      <c r="M18" s="147"/>
      <c r="N18" s="147"/>
      <c r="O18" s="149"/>
      <c r="P18" s="1"/>
    </row>
    <row r="19" spans="1:16" ht="19.5" customHeight="1">
      <c r="A19" s="1"/>
      <c r="B19" s="141" t="s">
        <v>6</v>
      </c>
      <c r="C19" s="142"/>
      <c r="D19" s="142"/>
      <c r="E19" s="147"/>
      <c r="F19" s="147"/>
      <c r="G19" s="147"/>
      <c r="H19" s="148"/>
      <c r="I19" s="3" t="s">
        <v>7</v>
      </c>
      <c r="J19" s="147"/>
      <c r="K19" s="148"/>
      <c r="L19" s="3" t="s">
        <v>8</v>
      </c>
      <c r="M19" s="5"/>
      <c r="N19" s="3" t="s">
        <v>9</v>
      </c>
      <c r="O19" s="6"/>
      <c r="P19" s="1"/>
    </row>
    <row r="20" spans="1:16" ht="15.75" thickBot="1">
      <c r="A20" s="1"/>
      <c r="B20" s="157" t="s">
        <v>12</v>
      </c>
      <c r="C20" s="158"/>
      <c r="D20" s="158"/>
      <c r="E20" s="185"/>
      <c r="F20" s="185"/>
      <c r="G20" s="185"/>
      <c r="H20" s="186"/>
      <c r="I20" s="7" t="s">
        <v>13</v>
      </c>
      <c r="J20" s="187"/>
      <c r="K20" s="187"/>
      <c r="L20" s="187"/>
      <c r="M20" s="187"/>
      <c r="N20" s="187"/>
      <c r="O20" s="188"/>
      <c r="P20" s="1"/>
    </row>
    <row r="21" spans="1:16" ht="15.75">
      <c r="B21" s="169" t="s">
        <v>280</v>
      </c>
      <c r="C21" s="170"/>
      <c r="D21" s="170"/>
      <c r="E21" s="170"/>
      <c r="F21" s="170"/>
      <c r="G21" s="170"/>
      <c r="H21" s="170"/>
      <c r="I21" s="170"/>
      <c r="J21" s="170"/>
      <c r="K21" s="170"/>
      <c r="L21" s="170"/>
      <c r="M21" s="170"/>
      <c r="N21" s="170"/>
      <c r="O21" s="171"/>
    </row>
    <row r="22" spans="1:16" ht="19.5" customHeight="1">
      <c r="B22" s="180" t="s">
        <v>27</v>
      </c>
      <c r="C22" s="181"/>
      <c r="D22" s="181"/>
      <c r="E22" s="181"/>
      <c r="F22" s="181"/>
      <c r="G22" s="181"/>
      <c r="H22" s="182" t="s">
        <v>28</v>
      </c>
      <c r="I22" s="183"/>
      <c r="J22" s="181" t="s">
        <v>29</v>
      </c>
      <c r="K22" s="181"/>
      <c r="L22" s="182" t="s">
        <v>279</v>
      </c>
      <c r="M22" s="183"/>
      <c r="N22" s="181" t="s">
        <v>30</v>
      </c>
      <c r="O22" s="184"/>
    </row>
    <row r="23" spans="1:16" ht="19.5" customHeight="1">
      <c r="B23" s="189" t="s">
        <v>272</v>
      </c>
      <c r="C23" s="168"/>
      <c r="D23" s="168"/>
      <c r="E23" s="168"/>
      <c r="F23" s="168"/>
      <c r="G23" s="190"/>
      <c r="H23" s="100">
        <f>IF(M4=Lists!D17,Lists!I12,IF(M4=Lists!D18,Lists!I13,IF(M4=Lists!D19,Lists!I14,0)))</f>
        <v>0</v>
      </c>
      <c r="I23" s="10" t="s">
        <v>34</v>
      </c>
      <c r="J23" s="11"/>
      <c r="K23" s="12" t="s">
        <v>35</v>
      </c>
      <c r="L23" s="193"/>
      <c r="M23" s="148"/>
      <c r="N23" s="194">
        <f>H23*J23</f>
        <v>0</v>
      </c>
      <c r="O23" s="192"/>
    </row>
    <row r="24" spans="1:16" ht="19.5" customHeight="1" thickBot="1">
      <c r="B24" s="189" t="s">
        <v>273</v>
      </c>
      <c r="C24" s="168"/>
      <c r="D24" s="168"/>
      <c r="E24" s="168"/>
      <c r="F24" s="168"/>
      <c r="G24" s="190"/>
      <c r="H24" s="100">
        <f>IF(M4=Lists!D17,Lists!I3,IF(M4=Lists!D18,Lists!I4,IF(M4=Lists!D19,Lists!I5,0)))</f>
        <v>0</v>
      </c>
      <c r="I24" s="10" t="s">
        <v>34</v>
      </c>
      <c r="J24" s="11"/>
      <c r="K24" s="12" t="s">
        <v>35</v>
      </c>
      <c r="L24" s="193"/>
      <c r="M24" s="148"/>
      <c r="N24" s="194">
        <f>H24*J24</f>
        <v>0</v>
      </c>
      <c r="O24" s="192"/>
    </row>
    <row r="25" spans="1:16" ht="19.5" hidden="1" customHeight="1">
      <c r="B25" s="189" t="s">
        <v>127</v>
      </c>
      <c r="C25" s="168"/>
      <c r="D25" s="168"/>
      <c r="E25" s="168"/>
      <c r="F25" s="168"/>
      <c r="G25" s="190"/>
      <c r="H25" s="9">
        <f>[2]Lists!I23</f>
        <v>1</v>
      </c>
      <c r="I25" s="10" t="s">
        <v>31</v>
      </c>
      <c r="J25" s="11"/>
      <c r="K25" s="12" t="s">
        <v>32</v>
      </c>
      <c r="L25" s="182" t="s">
        <v>33</v>
      </c>
      <c r="M25" s="183"/>
      <c r="N25" s="191">
        <f>H25*J25</f>
        <v>0</v>
      </c>
      <c r="O25" s="192"/>
    </row>
    <row r="26" spans="1:16" ht="19.5" hidden="1" customHeight="1">
      <c r="B26" s="189" t="s">
        <v>129</v>
      </c>
      <c r="C26" s="168"/>
      <c r="D26" s="168"/>
      <c r="E26" s="168"/>
      <c r="F26" s="168"/>
      <c r="G26" s="190"/>
      <c r="H26" s="9">
        <f>[2]Lists!I23</f>
        <v>1</v>
      </c>
      <c r="I26" s="10" t="s">
        <v>31</v>
      </c>
      <c r="J26" s="11"/>
      <c r="K26" s="12" t="s">
        <v>32</v>
      </c>
      <c r="L26" s="182" t="s">
        <v>33</v>
      </c>
      <c r="M26" s="183"/>
      <c r="N26" s="191">
        <f>H26*J26</f>
        <v>0</v>
      </c>
      <c r="O26" s="192"/>
    </row>
    <row r="27" spans="1:16" ht="15.75" hidden="1" thickBot="1">
      <c r="B27" s="189" t="s">
        <v>36</v>
      </c>
      <c r="C27" s="168"/>
      <c r="D27" s="168"/>
      <c r="E27" s="168"/>
      <c r="F27" s="168"/>
      <c r="G27" s="168"/>
      <c r="H27" s="168"/>
      <c r="I27" s="168"/>
      <c r="J27" s="168"/>
      <c r="K27" s="168"/>
      <c r="L27" s="168"/>
      <c r="M27" s="190"/>
      <c r="N27" s="191">
        <f>'Health &amp; Safety - Costs'!Q23</f>
        <v>0</v>
      </c>
      <c r="O27" s="192"/>
    </row>
    <row r="28" spans="1:16" ht="15.75" hidden="1" thickBot="1">
      <c r="B28" s="189" t="s">
        <v>128</v>
      </c>
      <c r="C28" s="168"/>
      <c r="D28" s="168"/>
      <c r="E28" s="168"/>
      <c r="F28" s="168"/>
      <c r="G28" s="190"/>
      <c r="H28" s="9">
        <v>1500</v>
      </c>
      <c r="I28" s="10" t="s">
        <v>37</v>
      </c>
      <c r="J28" s="11"/>
      <c r="K28" s="12" t="s">
        <v>38</v>
      </c>
      <c r="L28" s="182" t="s">
        <v>33</v>
      </c>
      <c r="M28" s="183"/>
      <c r="N28" s="191" t="str">
        <f>IF(N23+N24&gt;0,H28*J28,"Waitlist")</f>
        <v>Waitlist</v>
      </c>
      <c r="O28" s="192"/>
    </row>
    <row r="29" spans="1:16" ht="15.75" thickBot="1">
      <c r="B29" s="141" t="s">
        <v>39</v>
      </c>
      <c r="C29" s="142"/>
      <c r="D29" s="142"/>
      <c r="E29" s="142"/>
      <c r="F29" s="142"/>
      <c r="G29" s="142"/>
      <c r="H29" s="142"/>
      <c r="I29" s="142"/>
      <c r="J29" s="142"/>
      <c r="K29" s="142"/>
      <c r="L29" s="142"/>
      <c r="M29" s="195"/>
      <c r="N29" s="196">
        <f>IF(M4=Lists!D20,Lists!D20,N23+N24)</f>
        <v>0</v>
      </c>
      <c r="O29" s="197"/>
    </row>
    <row r="30" spans="1:16" ht="15.75">
      <c r="B30" s="154" t="s">
        <v>289</v>
      </c>
      <c r="C30" s="155"/>
      <c r="D30" s="155"/>
      <c r="E30" s="155"/>
      <c r="F30" s="155"/>
      <c r="G30" s="155"/>
      <c r="H30" s="155"/>
      <c r="I30" s="155"/>
      <c r="J30" s="155"/>
      <c r="K30" s="155"/>
      <c r="L30" s="155"/>
      <c r="M30" s="155"/>
      <c r="N30" s="155"/>
      <c r="O30" s="156"/>
    </row>
    <row r="31" spans="1:16">
      <c r="B31" s="189" t="s">
        <v>281</v>
      </c>
      <c r="C31" s="168"/>
      <c r="D31" s="168"/>
      <c r="E31" s="168"/>
      <c r="F31" s="168"/>
      <c r="G31" s="190"/>
      <c r="H31" s="204" t="s">
        <v>282</v>
      </c>
      <c r="I31" s="204"/>
      <c r="J31" s="205" t="s">
        <v>283</v>
      </c>
      <c r="K31" s="205"/>
      <c r="L31" s="204" t="s">
        <v>158</v>
      </c>
      <c r="M31" s="204"/>
      <c r="N31" s="204" t="s">
        <v>159</v>
      </c>
      <c r="O31" s="206"/>
    </row>
    <row r="32" spans="1:16" ht="15.75" thickBot="1">
      <c r="B32" s="211" t="s">
        <v>284</v>
      </c>
      <c r="C32" s="212"/>
      <c r="D32" s="212"/>
      <c r="E32" s="212"/>
      <c r="F32" s="213"/>
      <c r="G32" s="97"/>
      <c r="H32" s="207"/>
      <c r="I32" s="208"/>
      <c r="J32" s="95"/>
      <c r="K32" s="96" t="s">
        <v>35</v>
      </c>
      <c r="L32" s="209"/>
      <c r="M32" s="207"/>
      <c r="N32" s="209"/>
      <c r="O32" s="210"/>
    </row>
    <row r="33" spans="2:15" ht="15.75">
      <c r="B33" s="214" t="s">
        <v>40</v>
      </c>
      <c r="C33" s="215"/>
      <c r="D33" s="215"/>
      <c r="E33" s="215"/>
      <c r="F33" s="215"/>
      <c r="G33" s="215"/>
      <c r="H33" s="215"/>
      <c r="I33" s="215"/>
      <c r="J33" s="215"/>
      <c r="K33" s="215"/>
      <c r="L33" s="215"/>
      <c r="M33" s="215"/>
      <c r="N33" s="215"/>
      <c r="O33" s="216"/>
    </row>
    <row r="34" spans="2:15" ht="19.5" customHeight="1">
      <c r="B34" s="217" t="s">
        <v>171</v>
      </c>
      <c r="C34" s="218"/>
      <c r="D34" s="218"/>
      <c r="E34" s="218"/>
      <c r="F34" s="218"/>
      <c r="G34" s="218"/>
      <c r="H34" s="218"/>
      <c r="I34" s="219" t="s">
        <v>244</v>
      </c>
      <c r="J34" s="218"/>
      <c r="K34" s="218"/>
      <c r="L34" s="218"/>
      <c r="M34" s="218"/>
      <c r="N34" s="218"/>
      <c r="O34" s="220"/>
    </row>
    <row r="35" spans="2:15" ht="15.75" thickBot="1">
      <c r="B35" s="221" t="s">
        <v>295</v>
      </c>
      <c r="C35" s="222"/>
      <c r="D35" s="222"/>
      <c r="E35" s="222"/>
      <c r="F35" s="222"/>
      <c r="G35" s="222"/>
      <c r="H35" s="222"/>
      <c r="I35" s="219" t="s">
        <v>294</v>
      </c>
      <c r="J35" s="218"/>
      <c r="K35" s="218"/>
      <c r="L35" s="218"/>
      <c r="M35" s="218"/>
      <c r="N35" s="218"/>
      <c r="O35" s="220"/>
    </row>
    <row r="36" spans="2:15" ht="15.75">
      <c r="B36" s="198" t="s">
        <v>245</v>
      </c>
      <c r="C36" s="199"/>
      <c r="D36" s="199"/>
      <c r="E36" s="199"/>
      <c r="F36" s="199"/>
      <c r="G36" s="199"/>
      <c r="H36" s="199"/>
      <c r="I36" s="199"/>
      <c r="J36" s="199"/>
      <c r="K36" s="199"/>
      <c r="L36" s="199"/>
      <c r="M36" s="199"/>
      <c r="N36" s="199"/>
      <c r="O36" s="200"/>
    </row>
    <row r="37" spans="2:15" ht="15.75" thickBot="1">
      <c r="B37" s="201" t="s">
        <v>271</v>
      </c>
      <c r="C37" s="202"/>
      <c r="D37" s="202"/>
      <c r="E37" s="92"/>
      <c r="F37" s="90"/>
      <c r="G37" s="203" t="s">
        <v>246</v>
      </c>
      <c r="H37" s="203"/>
      <c r="I37" s="203"/>
      <c r="J37" s="93"/>
      <c r="K37" s="91"/>
      <c r="L37" s="202" t="s">
        <v>247</v>
      </c>
      <c r="M37" s="202"/>
      <c r="N37" s="202"/>
      <c r="O37" s="94"/>
    </row>
    <row r="38" spans="2:15" ht="15.75" hidden="1" thickBot="1">
      <c r="B38" s="71"/>
      <c r="C38" s="13"/>
      <c r="D38" s="13"/>
      <c r="E38" s="13"/>
      <c r="F38" s="13"/>
      <c r="G38" s="13"/>
      <c r="H38" s="13"/>
      <c r="I38" s="43"/>
      <c r="J38" s="13"/>
      <c r="K38" s="13"/>
      <c r="L38" s="13"/>
      <c r="M38" s="13"/>
      <c r="N38" s="13"/>
      <c r="O38" s="14"/>
    </row>
    <row r="39" spans="2:15" ht="15.75">
      <c r="B39" s="198" t="s">
        <v>248</v>
      </c>
      <c r="C39" s="199"/>
      <c r="D39" s="199"/>
      <c r="E39" s="199"/>
      <c r="F39" s="199"/>
      <c r="G39" s="199"/>
      <c r="H39" s="199"/>
      <c r="I39" s="199"/>
      <c r="J39" s="199"/>
      <c r="K39" s="199"/>
      <c r="L39" s="199"/>
      <c r="M39" s="199"/>
      <c r="N39" s="199"/>
      <c r="O39" s="200"/>
    </row>
    <row r="40" spans="2:15" ht="39" customHeight="1">
      <c r="B40" s="223" t="s">
        <v>41</v>
      </c>
      <c r="C40" s="224"/>
      <c r="D40" s="224"/>
      <c r="E40" s="224"/>
      <c r="F40" s="224"/>
      <c r="G40" s="224"/>
      <c r="H40" s="224"/>
      <c r="I40" s="224"/>
      <c r="J40" s="224"/>
      <c r="K40" s="224"/>
      <c r="L40" s="224"/>
      <c r="M40" s="224"/>
      <c r="N40" s="224"/>
      <c r="O40" s="225"/>
    </row>
    <row r="41" spans="2:15" ht="19.5" customHeight="1">
      <c r="B41" s="226" t="s">
        <v>42</v>
      </c>
      <c r="C41" s="227"/>
      <c r="D41" s="227"/>
      <c r="E41" s="228"/>
      <c r="F41" s="228"/>
      <c r="G41" s="228"/>
      <c r="H41" s="228"/>
      <c r="I41" s="228"/>
      <c r="J41" s="228"/>
      <c r="K41" s="229"/>
      <c r="L41" s="15" t="s">
        <v>43</v>
      </c>
      <c r="M41" s="230"/>
      <c r="N41" s="230"/>
      <c r="O41" s="231"/>
    </row>
    <row r="42" spans="2:15" ht="19.5" customHeight="1" thickBot="1">
      <c r="B42" s="232" t="s">
        <v>44</v>
      </c>
      <c r="C42" s="233"/>
      <c r="D42" s="233"/>
      <c r="E42" s="234"/>
      <c r="F42" s="234"/>
      <c r="G42" s="234"/>
      <c r="H42" s="234"/>
      <c r="I42" s="234"/>
      <c r="J42" s="234"/>
      <c r="K42" s="235"/>
      <c r="L42" s="16" t="s">
        <v>43</v>
      </c>
      <c r="M42" s="236"/>
      <c r="N42" s="236"/>
      <c r="O42" s="237"/>
    </row>
    <row r="43" spans="2:15" ht="15.75">
      <c r="B43" s="198" t="s">
        <v>249</v>
      </c>
      <c r="C43" s="199"/>
      <c r="D43" s="199"/>
      <c r="E43" s="199"/>
      <c r="F43" s="199"/>
      <c r="G43" s="199"/>
      <c r="H43" s="199"/>
      <c r="I43" s="199"/>
      <c r="J43" s="199"/>
      <c r="K43" s="199"/>
      <c r="L43" s="199"/>
      <c r="M43" s="199"/>
      <c r="N43" s="199"/>
      <c r="O43" s="200"/>
    </row>
    <row r="44" spans="2:15" ht="58.5" customHeight="1">
      <c r="B44" s="223" t="s">
        <v>45</v>
      </c>
      <c r="C44" s="224"/>
      <c r="D44" s="224"/>
      <c r="E44" s="224"/>
      <c r="F44" s="224"/>
      <c r="G44" s="224"/>
      <c r="H44" s="224"/>
      <c r="I44" s="224"/>
      <c r="J44" s="224"/>
      <c r="K44" s="224"/>
      <c r="L44" s="224"/>
      <c r="M44" s="224"/>
      <c r="N44" s="224"/>
      <c r="O44" s="225"/>
    </row>
    <row r="45" spans="2:15" ht="19.5" customHeight="1">
      <c r="B45" s="226" t="s">
        <v>42</v>
      </c>
      <c r="C45" s="227"/>
      <c r="D45" s="227"/>
      <c r="E45" s="228"/>
      <c r="F45" s="228"/>
      <c r="G45" s="228"/>
      <c r="H45" s="228"/>
      <c r="I45" s="228"/>
      <c r="J45" s="228"/>
      <c r="K45" s="229"/>
      <c r="L45" s="15" t="s">
        <v>43</v>
      </c>
      <c r="M45" s="230"/>
      <c r="N45" s="230"/>
      <c r="O45" s="231"/>
    </row>
    <row r="46" spans="2:15" ht="19.5" customHeight="1" thickBot="1">
      <c r="B46" s="232" t="s">
        <v>44</v>
      </c>
      <c r="C46" s="233"/>
      <c r="D46" s="233"/>
      <c r="E46" s="234"/>
      <c r="F46" s="234"/>
      <c r="G46" s="234"/>
      <c r="H46" s="234"/>
      <c r="I46" s="234"/>
      <c r="J46" s="234"/>
      <c r="K46" s="235"/>
      <c r="L46" s="16" t="s">
        <v>43</v>
      </c>
      <c r="M46" s="236"/>
      <c r="N46" s="236"/>
      <c r="O46" s="237"/>
    </row>
    <row r="48" spans="2:15" s="113" customFormat="1" ht="20.100000000000001" customHeight="1">
      <c r="B48" s="121" t="s">
        <v>327</v>
      </c>
      <c r="C48" s="121"/>
      <c r="D48" s="121"/>
      <c r="E48" s="121"/>
      <c r="F48" s="121"/>
      <c r="G48" s="121"/>
      <c r="H48" s="121"/>
      <c r="I48" s="121"/>
      <c r="J48" s="121"/>
      <c r="K48" s="121"/>
      <c r="L48" s="121"/>
      <c r="M48" s="121"/>
      <c r="N48" s="121"/>
      <c r="O48" s="121"/>
    </row>
    <row r="49" spans="2:41" s="113" customFormat="1" ht="20.100000000000001" customHeight="1">
      <c r="B49" s="122" t="s">
        <v>328</v>
      </c>
      <c r="C49" s="122"/>
      <c r="D49" s="122"/>
      <c r="E49" s="122"/>
      <c r="F49" s="122"/>
      <c r="G49" s="122"/>
      <c r="H49" s="122"/>
      <c r="I49" s="122"/>
      <c r="J49" s="122"/>
      <c r="K49" s="122"/>
      <c r="L49" s="122"/>
      <c r="M49" s="122"/>
      <c r="N49" s="122"/>
      <c r="O49" s="122"/>
    </row>
    <row r="50" spans="2:41" s="113" customFormat="1" ht="5.25" customHeight="1">
      <c r="B50" s="123"/>
      <c r="C50" s="123"/>
      <c r="D50" s="123"/>
      <c r="E50" s="123"/>
      <c r="F50" s="123"/>
      <c r="G50" s="123"/>
      <c r="H50" s="123"/>
      <c r="I50" s="123"/>
      <c r="J50" s="123"/>
      <c r="K50" s="123"/>
      <c r="L50" s="123"/>
      <c r="M50" s="123"/>
      <c r="N50" s="123"/>
      <c r="O50" s="123"/>
    </row>
    <row r="51" spans="2:41" s="113" customFormat="1" ht="15.75">
      <c r="B51" s="124" t="s">
        <v>329</v>
      </c>
      <c r="C51" s="124"/>
      <c r="D51" s="124"/>
      <c r="E51" s="124"/>
      <c r="F51" s="124"/>
      <c r="G51" s="124"/>
      <c r="H51" s="124"/>
      <c r="I51" s="124"/>
      <c r="J51" s="124"/>
      <c r="K51" s="124"/>
      <c r="L51" s="124"/>
      <c r="M51" s="124"/>
      <c r="N51" s="124"/>
      <c r="O51" s="124"/>
    </row>
    <row r="52" spans="2:41" s="113" customFormat="1" ht="164.25" customHeight="1">
      <c r="B52" s="238" t="s">
        <v>330</v>
      </c>
      <c r="C52" s="238"/>
      <c r="D52" s="238"/>
      <c r="E52" s="238"/>
      <c r="F52" s="238"/>
      <c r="G52" s="238"/>
      <c r="H52" s="238"/>
      <c r="I52" s="238"/>
      <c r="J52" s="238"/>
      <c r="K52" s="238"/>
      <c r="L52" s="238"/>
      <c r="M52" s="238"/>
      <c r="N52" s="238"/>
      <c r="O52" s="238"/>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row>
    <row r="53" spans="2:41" s="113" customFormat="1">
      <c r="B53" s="239" t="s">
        <v>331</v>
      </c>
      <c r="C53" s="239"/>
      <c r="D53" s="239"/>
      <c r="E53" s="239"/>
      <c r="F53" s="239"/>
      <c r="G53" s="239"/>
      <c r="H53" s="239"/>
      <c r="I53" s="239"/>
      <c r="J53" s="239"/>
      <c r="K53" s="239"/>
      <c r="L53" s="239"/>
      <c r="M53" s="239"/>
      <c r="N53" s="239"/>
      <c r="O53" s="239"/>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row>
    <row r="54" spans="2:41" s="113" customFormat="1" ht="39" customHeight="1">
      <c r="B54" s="238" t="s">
        <v>332</v>
      </c>
      <c r="C54" s="238"/>
      <c r="D54" s="238"/>
      <c r="E54" s="238"/>
      <c r="F54" s="238"/>
      <c r="G54" s="238"/>
      <c r="H54" s="238"/>
      <c r="I54" s="238"/>
      <c r="J54" s="238"/>
      <c r="K54" s="238"/>
      <c r="L54" s="238"/>
      <c r="M54" s="238"/>
      <c r="N54" s="238"/>
      <c r="O54" s="238"/>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row>
    <row r="55" spans="2:41" s="113" customFormat="1" ht="41.25" customHeight="1">
      <c r="B55" s="238" t="s">
        <v>333</v>
      </c>
      <c r="C55" s="238"/>
      <c r="D55" s="238"/>
      <c r="E55" s="238"/>
      <c r="F55" s="238"/>
      <c r="G55" s="238"/>
      <c r="H55" s="238"/>
      <c r="I55" s="238"/>
      <c r="J55" s="238"/>
      <c r="K55" s="238"/>
      <c r="L55" s="238"/>
      <c r="M55" s="238"/>
      <c r="N55" s="238"/>
      <c r="O55" s="238"/>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row>
    <row r="56" spans="2:41" s="113" customFormat="1" ht="60" customHeight="1">
      <c r="B56" s="238" t="s">
        <v>334</v>
      </c>
      <c r="C56" s="238"/>
      <c r="D56" s="238"/>
      <c r="E56" s="238"/>
      <c r="F56" s="238"/>
      <c r="G56" s="238"/>
      <c r="H56" s="238"/>
      <c r="I56" s="238"/>
      <c r="J56" s="238"/>
      <c r="K56" s="238"/>
      <c r="L56" s="238"/>
      <c r="M56" s="238"/>
      <c r="N56" s="238"/>
      <c r="O56" s="238"/>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row>
    <row r="57" spans="2:41" s="113" customFormat="1" ht="48.75" customHeight="1">
      <c r="B57" s="238" t="s">
        <v>335</v>
      </c>
      <c r="C57" s="238"/>
      <c r="D57" s="238"/>
      <c r="E57" s="238"/>
      <c r="F57" s="238"/>
      <c r="G57" s="238"/>
      <c r="H57" s="238"/>
      <c r="I57" s="238"/>
      <c r="J57" s="238"/>
      <c r="K57" s="238"/>
      <c r="L57" s="238"/>
      <c r="M57" s="238"/>
      <c r="N57" s="238"/>
      <c r="O57" s="238"/>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row>
    <row r="58" spans="2:41" s="113" customFormat="1" ht="69.75" customHeight="1">
      <c r="B58" s="238" t="s">
        <v>336</v>
      </c>
      <c r="C58" s="238"/>
      <c r="D58" s="238"/>
      <c r="E58" s="238"/>
      <c r="F58" s="238"/>
      <c r="G58" s="238"/>
      <c r="H58" s="238"/>
      <c r="I58" s="238"/>
      <c r="J58" s="238"/>
      <c r="K58" s="238"/>
      <c r="L58" s="238"/>
      <c r="M58" s="238"/>
      <c r="N58" s="238"/>
      <c r="O58" s="238"/>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row>
    <row r="59" spans="2:41" s="113" customFormat="1" ht="48.75" customHeight="1">
      <c r="B59" s="238" t="s">
        <v>337</v>
      </c>
      <c r="C59" s="238"/>
      <c r="D59" s="238"/>
      <c r="E59" s="238"/>
      <c r="F59" s="238"/>
      <c r="G59" s="238"/>
      <c r="H59" s="238"/>
      <c r="I59" s="238"/>
      <c r="J59" s="238"/>
      <c r="K59" s="238"/>
      <c r="L59" s="238"/>
      <c r="M59" s="238"/>
      <c r="N59" s="238"/>
      <c r="O59" s="238"/>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row>
    <row r="60" spans="2:41" s="113" customFormat="1" ht="24.75" customHeight="1">
      <c r="B60" s="238" t="s">
        <v>338</v>
      </c>
      <c r="C60" s="238"/>
      <c r="D60" s="238"/>
      <c r="E60" s="238"/>
      <c r="F60" s="238"/>
      <c r="G60" s="238"/>
      <c r="H60" s="238"/>
      <c r="I60" s="238"/>
      <c r="J60" s="238"/>
      <c r="K60" s="238"/>
      <c r="L60" s="238"/>
      <c r="M60" s="238"/>
      <c r="N60" s="238"/>
      <c r="O60" s="238"/>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row>
    <row r="61" spans="2:41" s="113" customFormat="1" ht="5.25" customHeight="1" thickBot="1">
      <c r="B61" s="117"/>
      <c r="C61" s="117"/>
      <c r="D61" s="117"/>
      <c r="E61" s="117"/>
      <c r="F61" s="117"/>
      <c r="G61" s="117"/>
      <c r="H61" s="117"/>
      <c r="I61" s="117"/>
      <c r="J61" s="117"/>
      <c r="K61" s="117"/>
      <c r="L61" s="117"/>
      <c r="M61" s="117"/>
      <c r="N61" s="117"/>
      <c r="O61" s="117"/>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row>
    <row r="62" spans="2:41" s="113" customFormat="1" ht="27.75" customHeight="1">
      <c r="B62" s="118" t="s">
        <v>339</v>
      </c>
      <c r="C62" s="118"/>
      <c r="D62" s="118"/>
      <c r="E62" s="118"/>
      <c r="F62" s="118"/>
      <c r="G62" s="118"/>
      <c r="H62" s="118"/>
      <c r="I62" s="118"/>
      <c r="J62" s="118"/>
      <c r="K62" s="118"/>
      <c r="L62" s="118"/>
      <c r="M62" s="118"/>
      <c r="N62" s="118"/>
      <c r="O62" s="118"/>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row>
    <row r="63" spans="2:41" s="113" customFormat="1"/>
    <row r="64" spans="2:41" s="113" customFormat="1" ht="20.100000000000001" customHeight="1">
      <c r="B64" s="121" t="s">
        <v>327</v>
      </c>
      <c r="C64" s="121"/>
      <c r="D64" s="121"/>
      <c r="E64" s="121"/>
      <c r="F64" s="121"/>
      <c r="G64" s="121"/>
      <c r="H64" s="121"/>
      <c r="I64" s="121"/>
      <c r="J64" s="121"/>
      <c r="K64" s="121"/>
      <c r="L64" s="121"/>
      <c r="M64" s="121"/>
      <c r="N64" s="121"/>
      <c r="O64" s="121"/>
    </row>
    <row r="65" spans="2:15" s="113" customFormat="1" ht="20.100000000000001" customHeight="1">
      <c r="B65" s="122" t="s">
        <v>299</v>
      </c>
      <c r="C65" s="122"/>
      <c r="D65" s="122"/>
      <c r="E65" s="122"/>
      <c r="F65" s="122"/>
      <c r="G65" s="122"/>
      <c r="H65" s="122"/>
      <c r="I65" s="122"/>
      <c r="J65" s="122"/>
      <c r="K65" s="122"/>
      <c r="L65" s="122"/>
      <c r="M65" s="122"/>
      <c r="N65" s="122"/>
      <c r="O65" s="122"/>
    </row>
    <row r="66" spans="2:15" s="113" customFormat="1" ht="5.25" customHeight="1">
      <c r="B66" s="123"/>
      <c r="C66" s="123"/>
      <c r="D66" s="123"/>
      <c r="E66" s="123"/>
      <c r="F66" s="123"/>
      <c r="G66" s="123"/>
      <c r="H66" s="123"/>
      <c r="I66" s="123"/>
      <c r="J66" s="123"/>
      <c r="K66" s="123"/>
      <c r="L66" s="123"/>
      <c r="M66" s="123"/>
      <c r="N66" s="123"/>
      <c r="O66" s="123"/>
    </row>
    <row r="67" spans="2:15" s="113" customFormat="1" ht="15.75">
      <c r="B67" s="124" t="s">
        <v>329</v>
      </c>
      <c r="C67" s="124"/>
      <c r="D67" s="124"/>
      <c r="E67" s="124"/>
      <c r="F67" s="124"/>
      <c r="G67" s="124"/>
      <c r="H67" s="124"/>
      <c r="I67" s="124"/>
      <c r="J67" s="124"/>
      <c r="K67" s="124"/>
      <c r="L67" s="124"/>
      <c r="M67" s="124"/>
      <c r="N67" s="124"/>
      <c r="O67" s="124"/>
    </row>
    <row r="68" spans="2:15" s="113" customFormat="1" ht="38.25" customHeight="1">
      <c r="B68" s="116" t="s">
        <v>300</v>
      </c>
      <c r="C68" s="116"/>
      <c r="D68" s="116"/>
      <c r="E68" s="116"/>
      <c r="F68" s="116"/>
      <c r="G68" s="116"/>
      <c r="H68" s="116"/>
      <c r="I68" s="116"/>
      <c r="J68" s="116"/>
      <c r="K68" s="116"/>
      <c r="L68" s="116"/>
      <c r="M68" s="116"/>
      <c r="N68" s="116"/>
      <c r="O68" s="116"/>
    </row>
    <row r="69" spans="2:15" s="113" customFormat="1" ht="151.5" customHeight="1">
      <c r="B69" s="116" t="s">
        <v>340</v>
      </c>
      <c r="C69" s="116"/>
      <c r="D69" s="116"/>
      <c r="E69" s="116"/>
      <c r="F69" s="116"/>
      <c r="G69" s="116"/>
      <c r="H69" s="116"/>
      <c r="I69" s="116"/>
      <c r="J69" s="116"/>
      <c r="K69" s="116"/>
      <c r="L69" s="116"/>
      <c r="M69" s="116"/>
      <c r="N69" s="116"/>
      <c r="O69" s="116"/>
    </row>
    <row r="70" spans="2:15" s="113" customFormat="1" ht="27" customHeight="1">
      <c r="B70" s="116" t="s">
        <v>341</v>
      </c>
      <c r="C70" s="116"/>
      <c r="D70" s="116"/>
      <c r="E70" s="116"/>
      <c r="F70" s="116"/>
      <c r="G70" s="116"/>
      <c r="H70" s="116"/>
      <c r="I70" s="116"/>
      <c r="J70" s="116"/>
      <c r="K70" s="116"/>
      <c r="L70" s="116"/>
      <c r="M70" s="116"/>
      <c r="N70" s="116"/>
      <c r="O70" s="116"/>
    </row>
    <row r="71" spans="2:15" s="113" customFormat="1" ht="49.5" customHeight="1">
      <c r="B71" s="125" t="s">
        <v>342</v>
      </c>
      <c r="C71" s="125"/>
      <c r="D71" s="125"/>
      <c r="E71" s="125"/>
      <c r="F71" s="125"/>
      <c r="G71" s="125"/>
      <c r="H71" s="125"/>
      <c r="I71" s="125"/>
      <c r="J71" s="125"/>
      <c r="K71" s="125"/>
      <c r="L71" s="125"/>
      <c r="M71" s="125"/>
      <c r="N71" s="125"/>
      <c r="O71" s="125"/>
    </row>
    <row r="72" spans="2:15" s="113" customFormat="1" ht="49.5" customHeight="1">
      <c r="B72" s="125" t="s">
        <v>343</v>
      </c>
      <c r="C72" s="125"/>
      <c r="D72" s="125"/>
      <c r="E72" s="125"/>
      <c r="F72" s="125"/>
      <c r="G72" s="125"/>
      <c r="H72" s="125"/>
      <c r="I72" s="125"/>
      <c r="J72" s="125"/>
      <c r="K72" s="125"/>
      <c r="L72" s="125"/>
      <c r="M72" s="125"/>
      <c r="N72" s="125"/>
      <c r="O72" s="125"/>
    </row>
    <row r="73" spans="2:15" s="113" customFormat="1" ht="36.75" customHeight="1">
      <c r="B73" s="116" t="s">
        <v>344</v>
      </c>
      <c r="C73" s="116"/>
      <c r="D73" s="116"/>
      <c r="E73" s="116"/>
      <c r="F73" s="116"/>
      <c r="G73" s="116"/>
      <c r="H73" s="116"/>
      <c r="I73" s="116"/>
      <c r="J73" s="116"/>
      <c r="K73" s="116"/>
      <c r="L73" s="116"/>
      <c r="M73" s="116"/>
      <c r="N73" s="116"/>
      <c r="O73" s="116"/>
    </row>
    <row r="74" spans="2:15" s="113" customFormat="1" ht="71.25" customHeight="1">
      <c r="B74" s="116" t="s">
        <v>345</v>
      </c>
      <c r="C74" s="116"/>
      <c r="D74" s="116"/>
      <c r="E74" s="116"/>
      <c r="F74" s="116"/>
      <c r="G74" s="116"/>
      <c r="H74" s="116"/>
      <c r="I74" s="116"/>
      <c r="J74" s="116"/>
      <c r="K74" s="116"/>
      <c r="L74" s="116"/>
      <c r="M74" s="116"/>
      <c r="N74" s="116"/>
      <c r="O74" s="116"/>
    </row>
    <row r="75" spans="2:15" s="113" customFormat="1" ht="37.5" customHeight="1">
      <c r="B75" s="116" t="s">
        <v>346</v>
      </c>
      <c r="C75" s="116"/>
      <c r="D75" s="116"/>
      <c r="E75" s="116"/>
      <c r="F75" s="116"/>
      <c r="G75" s="116"/>
      <c r="H75" s="116"/>
      <c r="I75" s="116"/>
      <c r="J75" s="116"/>
      <c r="K75" s="116"/>
      <c r="L75" s="116"/>
      <c r="M75" s="116"/>
      <c r="N75" s="116"/>
      <c r="O75" s="116"/>
    </row>
    <row r="76" spans="2:15" s="113" customFormat="1" ht="60" customHeight="1">
      <c r="B76" s="116" t="s">
        <v>347</v>
      </c>
      <c r="C76" s="116"/>
      <c r="D76" s="116"/>
      <c r="E76" s="116"/>
      <c r="F76" s="116"/>
      <c r="G76" s="116"/>
      <c r="H76" s="116"/>
      <c r="I76" s="116"/>
      <c r="J76" s="116"/>
      <c r="K76" s="116"/>
      <c r="L76" s="116"/>
      <c r="M76" s="116"/>
      <c r="N76" s="116"/>
      <c r="O76" s="116"/>
    </row>
    <row r="77" spans="2:15" s="113" customFormat="1" ht="27" customHeight="1">
      <c r="B77" s="116" t="s">
        <v>348</v>
      </c>
      <c r="C77" s="116"/>
      <c r="D77" s="116"/>
      <c r="E77" s="116"/>
      <c r="F77" s="116"/>
      <c r="G77" s="116"/>
      <c r="H77" s="116"/>
      <c r="I77" s="116"/>
      <c r="J77" s="116"/>
      <c r="K77" s="116"/>
      <c r="L77" s="116"/>
      <c r="M77" s="116"/>
      <c r="N77" s="116"/>
      <c r="O77" s="116"/>
    </row>
    <row r="78" spans="2:15" s="113" customFormat="1" ht="36" customHeight="1">
      <c r="B78" s="116" t="s">
        <v>349</v>
      </c>
      <c r="C78" s="116"/>
      <c r="D78" s="116"/>
      <c r="E78" s="116"/>
      <c r="F78" s="116"/>
      <c r="G78" s="116"/>
      <c r="H78" s="116"/>
      <c r="I78" s="116"/>
      <c r="J78" s="116"/>
      <c r="K78" s="116"/>
      <c r="L78" s="116"/>
      <c r="M78" s="116"/>
      <c r="N78" s="116"/>
      <c r="O78" s="116"/>
    </row>
    <row r="79" spans="2:15" s="113" customFormat="1" ht="27.75" customHeight="1">
      <c r="B79" s="116" t="s">
        <v>350</v>
      </c>
      <c r="C79" s="116"/>
      <c r="D79" s="116"/>
      <c r="E79" s="116"/>
      <c r="F79" s="116"/>
      <c r="G79" s="116"/>
      <c r="H79" s="116"/>
      <c r="I79" s="116"/>
      <c r="J79" s="116"/>
      <c r="K79" s="116"/>
      <c r="L79" s="116"/>
      <c r="M79" s="116"/>
      <c r="N79" s="116"/>
      <c r="O79" s="116"/>
    </row>
    <row r="80" spans="2:15" s="113" customFormat="1" ht="72.75" customHeight="1">
      <c r="B80" s="116" t="s">
        <v>351</v>
      </c>
      <c r="C80" s="116"/>
      <c r="D80" s="116"/>
      <c r="E80" s="116"/>
      <c r="F80" s="116"/>
      <c r="G80" s="116"/>
      <c r="H80" s="116"/>
      <c r="I80" s="116"/>
      <c r="J80" s="116"/>
      <c r="K80" s="116"/>
      <c r="L80" s="116"/>
      <c r="M80" s="116"/>
      <c r="N80" s="116"/>
      <c r="O80" s="116"/>
    </row>
    <row r="81" spans="2:41" s="113" customFormat="1" ht="25.5" customHeight="1">
      <c r="B81" s="116" t="s">
        <v>352</v>
      </c>
      <c r="C81" s="116"/>
      <c r="D81" s="116"/>
      <c r="E81" s="116"/>
      <c r="F81" s="116"/>
      <c r="G81" s="116"/>
      <c r="H81" s="116"/>
      <c r="I81" s="116"/>
      <c r="J81" s="116"/>
      <c r="K81" s="116"/>
      <c r="L81" s="116"/>
      <c r="M81" s="116"/>
      <c r="N81" s="116"/>
      <c r="O81" s="116"/>
    </row>
    <row r="82" spans="2:41" s="113" customFormat="1" ht="48" customHeight="1">
      <c r="B82" s="116" t="s">
        <v>353</v>
      </c>
      <c r="C82" s="116"/>
      <c r="D82" s="116"/>
      <c r="E82" s="116"/>
      <c r="F82" s="116"/>
      <c r="G82" s="116"/>
      <c r="H82" s="116"/>
      <c r="I82" s="116"/>
      <c r="J82" s="116"/>
      <c r="K82" s="116"/>
      <c r="L82" s="116"/>
      <c r="M82" s="116"/>
      <c r="N82" s="116"/>
      <c r="O82" s="116"/>
    </row>
    <row r="83" spans="2:41" s="113" customFormat="1" ht="26.25" customHeight="1">
      <c r="B83" s="116" t="s">
        <v>354</v>
      </c>
      <c r="C83" s="116"/>
      <c r="D83" s="116"/>
      <c r="E83" s="116"/>
      <c r="F83" s="116"/>
      <c r="G83" s="116"/>
      <c r="H83" s="116"/>
      <c r="I83" s="116"/>
      <c r="J83" s="116"/>
      <c r="K83" s="116"/>
      <c r="L83" s="116"/>
      <c r="M83" s="116"/>
      <c r="N83" s="116"/>
      <c r="O83" s="116"/>
    </row>
    <row r="84" spans="2:41" s="113" customFormat="1">
      <c r="B84" s="116" t="s">
        <v>355</v>
      </c>
      <c r="C84" s="116"/>
      <c r="D84" s="116"/>
      <c r="E84" s="116"/>
      <c r="F84" s="116"/>
      <c r="G84" s="116"/>
      <c r="H84" s="116"/>
      <c r="I84" s="116"/>
      <c r="J84" s="116"/>
      <c r="K84" s="116"/>
      <c r="L84" s="116"/>
      <c r="M84" s="116"/>
      <c r="N84" s="116"/>
      <c r="O84" s="116"/>
    </row>
    <row r="85" spans="2:41" s="113" customFormat="1" ht="26.25" customHeight="1">
      <c r="B85" s="116" t="s">
        <v>356</v>
      </c>
      <c r="C85" s="116"/>
      <c r="D85" s="116"/>
      <c r="E85" s="116"/>
      <c r="F85" s="116"/>
      <c r="G85" s="116"/>
      <c r="H85" s="116"/>
      <c r="I85" s="116"/>
      <c r="J85" s="116"/>
      <c r="K85" s="116"/>
      <c r="L85" s="116"/>
      <c r="M85" s="116"/>
      <c r="N85" s="116"/>
      <c r="O85" s="116"/>
    </row>
    <row r="86" spans="2:41" s="113" customFormat="1" ht="5.25" customHeight="1" thickBot="1">
      <c r="B86" s="117"/>
      <c r="C86" s="117"/>
      <c r="D86" s="117"/>
      <c r="E86" s="117"/>
      <c r="F86" s="117"/>
      <c r="G86" s="117"/>
      <c r="H86" s="117"/>
      <c r="I86" s="117"/>
      <c r="J86" s="117"/>
      <c r="K86" s="117"/>
      <c r="L86" s="117"/>
      <c r="M86" s="117"/>
      <c r="N86" s="117"/>
      <c r="O86" s="117"/>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row>
    <row r="87" spans="2:41" s="113" customFormat="1" ht="27.75" customHeight="1">
      <c r="B87" s="118" t="s">
        <v>339</v>
      </c>
      <c r="C87" s="118"/>
      <c r="D87" s="118"/>
      <c r="E87" s="118"/>
      <c r="F87" s="118"/>
      <c r="G87" s="118"/>
      <c r="H87" s="118"/>
      <c r="I87" s="118"/>
      <c r="J87" s="118"/>
      <c r="K87" s="118"/>
      <c r="L87" s="118"/>
      <c r="M87" s="118"/>
      <c r="N87" s="118"/>
      <c r="O87" s="118"/>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row>
    <row r="88" spans="2:41">
      <c r="B88" s="119"/>
      <c r="C88" s="119"/>
      <c r="D88" s="119"/>
      <c r="E88" s="119"/>
      <c r="F88" s="119"/>
      <c r="G88" s="119"/>
      <c r="H88" s="119"/>
      <c r="I88" s="119"/>
      <c r="J88" s="119"/>
      <c r="K88" s="119"/>
      <c r="L88" s="119"/>
      <c r="M88" s="119"/>
      <c r="N88" s="119"/>
      <c r="O88" s="119"/>
    </row>
    <row r="89" spans="2:41">
      <c r="B89" s="120"/>
      <c r="C89" s="120"/>
      <c r="D89" s="120"/>
      <c r="E89" s="120"/>
      <c r="F89" s="120"/>
      <c r="G89" s="120"/>
      <c r="H89" s="120"/>
      <c r="I89" s="120"/>
      <c r="J89" s="120"/>
      <c r="K89" s="120"/>
      <c r="L89" s="120"/>
      <c r="M89" s="120"/>
      <c r="N89" s="120"/>
      <c r="O89" s="120"/>
    </row>
  </sheetData>
  <sheetProtection algorithmName="SHA-512" hashValue="22SN2vMy3g3GuotFUFWdW/rdILUXLu89qiYsnj3SOxyEzsTNx001WlWhJfux26sp8ck7zBW9hAW1r/Ohf8KIQA==" saltValue="Op5OPIdtTiPQAKKjzeiiVg==" spinCount="100000" sheet="1" objects="1" scenarios="1" selectLockedCells="1"/>
  <mergeCells count="158">
    <mergeCell ref="B57:O57"/>
    <mergeCell ref="B58:O58"/>
    <mergeCell ref="B59:O59"/>
    <mergeCell ref="B60:O60"/>
    <mergeCell ref="B61:O61"/>
    <mergeCell ref="B62:O62"/>
    <mergeCell ref="B48:O48"/>
    <mergeCell ref="B49:O49"/>
    <mergeCell ref="B50:O50"/>
    <mergeCell ref="B51:O51"/>
    <mergeCell ref="B52:O52"/>
    <mergeCell ref="B53:O53"/>
    <mergeCell ref="B54:O54"/>
    <mergeCell ref="B55:O55"/>
    <mergeCell ref="B56:O56"/>
    <mergeCell ref="B35:H35"/>
    <mergeCell ref="I35:O35"/>
    <mergeCell ref="B39:O39"/>
    <mergeCell ref="B43:O43"/>
    <mergeCell ref="B44:O44"/>
    <mergeCell ref="B45:D45"/>
    <mergeCell ref="E45:K45"/>
    <mergeCell ref="M45:O45"/>
    <mergeCell ref="B46:D46"/>
    <mergeCell ref="E46:K46"/>
    <mergeCell ref="M46:O46"/>
    <mergeCell ref="B40:O40"/>
    <mergeCell ref="B41:D41"/>
    <mergeCell ref="E41:K41"/>
    <mergeCell ref="M41:O41"/>
    <mergeCell ref="B42:D42"/>
    <mergeCell ref="E42:K42"/>
    <mergeCell ref="M42:O42"/>
    <mergeCell ref="B27:M27"/>
    <mergeCell ref="N27:O27"/>
    <mergeCell ref="B28:G28"/>
    <mergeCell ref="L28:M28"/>
    <mergeCell ref="N28:O28"/>
    <mergeCell ref="B29:M29"/>
    <mergeCell ref="N29:O29"/>
    <mergeCell ref="B36:O36"/>
    <mergeCell ref="B37:D37"/>
    <mergeCell ref="L37:N37"/>
    <mergeCell ref="G37:I37"/>
    <mergeCell ref="B30:O30"/>
    <mergeCell ref="H31:I31"/>
    <mergeCell ref="J31:K31"/>
    <mergeCell ref="L31:M31"/>
    <mergeCell ref="N31:O31"/>
    <mergeCell ref="H32:I32"/>
    <mergeCell ref="L32:M32"/>
    <mergeCell ref="N32:O32"/>
    <mergeCell ref="B31:G31"/>
    <mergeCell ref="B32:F32"/>
    <mergeCell ref="B33:O33"/>
    <mergeCell ref="B34:H34"/>
    <mergeCell ref="I34:O34"/>
    <mergeCell ref="B26:G26"/>
    <mergeCell ref="L26:M26"/>
    <mergeCell ref="N26:O26"/>
    <mergeCell ref="B23:G23"/>
    <mergeCell ref="L23:M23"/>
    <mergeCell ref="N23:O23"/>
    <mergeCell ref="B25:G25"/>
    <mergeCell ref="L25:M25"/>
    <mergeCell ref="N25:O25"/>
    <mergeCell ref="B24:G24"/>
    <mergeCell ref="L24:M24"/>
    <mergeCell ref="N24:O24"/>
    <mergeCell ref="B21:O21"/>
    <mergeCell ref="B22:G22"/>
    <mergeCell ref="H22:I22"/>
    <mergeCell ref="J22:K22"/>
    <mergeCell ref="L22:M22"/>
    <mergeCell ref="N22:O22"/>
    <mergeCell ref="B19:D19"/>
    <mergeCell ref="E19:H19"/>
    <mergeCell ref="J19:K19"/>
    <mergeCell ref="B20:D20"/>
    <mergeCell ref="E20:H20"/>
    <mergeCell ref="J20:O20"/>
    <mergeCell ref="B17:O17"/>
    <mergeCell ref="B18:D18"/>
    <mergeCell ref="E18:H18"/>
    <mergeCell ref="I18:K18"/>
    <mergeCell ref="L18:O18"/>
    <mergeCell ref="B14:D14"/>
    <mergeCell ref="E14:H14"/>
    <mergeCell ref="I14:K14"/>
    <mergeCell ref="L14:O14"/>
    <mergeCell ref="B15:D15"/>
    <mergeCell ref="E15:H15"/>
    <mergeCell ref="I15:K15"/>
    <mergeCell ref="M15:N15"/>
    <mergeCell ref="B11:D11"/>
    <mergeCell ref="E11:H11"/>
    <mergeCell ref="J11:K11"/>
    <mergeCell ref="B16:D16"/>
    <mergeCell ref="E16:H16"/>
    <mergeCell ref="I16:K16"/>
    <mergeCell ref="M16:N16"/>
    <mergeCell ref="B12:D12"/>
    <mergeCell ref="E12:H12"/>
    <mergeCell ref="I12:M12"/>
    <mergeCell ref="N12:O12"/>
    <mergeCell ref="B13:D13"/>
    <mergeCell ref="I13:J13"/>
    <mergeCell ref="L13:M13"/>
    <mergeCell ref="N13:O13"/>
    <mergeCell ref="E13:H13"/>
    <mergeCell ref="B1:O1"/>
    <mergeCell ref="B2:O2"/>
    <mergeCell ref="B3:O3"/>
    <mergeCell ref="B4:C4"/>
    <mergeCell ref="D4:F4"/>
    <mergeCell ref="G4:H4"/>
    <mergeCell ref="I4:K4"/>
    <mergeCell ref="M4:O4"/>
    <mergeCell ref="B10:H10"/>
    <mergeCell ref="I10:O10"/>
    <mergeCell ref="B8:D8"/>
    <mergeCell ref="E8:H8"/>
    <mergeCell ref="J8:O8"/>
    <mergeCell ref="B9:D9"/>
    <mergeCell ref="E9:H9"/>
    <mergeCell ref="J9:O9"/>
    <mergeCell ref="B5:O5"/>
    <mergeCell ref="B6:D6"/>
    <mergeCell ref="E6:O6"/>
    <mergeCell ref="B7:D7"/>
    <mergeCell ref="E7:H7"/>
    <mergeCell ref="J7:K7"/>
    <mergeCell ref="B64:O64"/>
    <mergeCell ref="B65:O65"/>
    <mergeCell ref="B66:O66"/>
    <mergeCell ref="B67:O67"/>
    <mergeCell ref="B68:O68"/>
    <mergeCell ref="B69:O69"/>
    <mergeCell ref="B70:O70"/>
    <mergeCell ref="B71:O71"/>
    <mergeCell ref="B72:O72"/>
    <mergeCell ref="B82:O82"/>
    <mergeCell ref="B83:O83"/>
    <mergeCell ref="B84:O84"/>
    <mergeCell ref="B85:O85"/>
    <mergeCell ref="B86:O86"/>
    <mergeCell ref="B87:O87"/>
    <mergeCell ref="B88:O88"/>
    <mergeCell ref="B89:O89"/>
    <mergeCell ref="B73:O73"/>
    <mergeCell ref="B74:O74"/>
    <mergeCell ref="B75:O75"/>
    <mergeCell ref="B76:O76"/>
    <mergeCell ref="B77:O77"/>
    <mergeCell ref="B78:O78"/>
    <mergeCell ref="B79:O79"/>
    <mergeCell ref="B80:O80"/>
    <mergeCell ref="B81:O81"/>
  </mergeCells>
  <conditionalFormatting sqref="G32:H32">
    <cfRule type="containsBlanks" dxfId="8" priority="3">
      <formula>LEN(TRIM(G32))=0</formula>
    </cfRule>
  </conditionalFormatting>
  <conditionalFormatting sqref="J28">
    <cfRule type="cellIs" dxfId="7" priority="8" operator="equal">
      <formula>$N$6</formula>
    </cfRule>
  </conditionalFormatting>
  <conditionalFormatting sqref="J32">
    <cfRule type="containsBlanks" dxfId="6" priority="6">
      <formula>LEN(TRIM(J32))=0</formula>
    </cfRule>
  </conditionalFormatting>
  <conditionalFormatting sqref="L32">
    <cfRule type="containsBlanks" dxfId="5" priority="5">
      <formula>LEN(TRIM(L32))=0</formula>
    </cfRule>
  </conditionalFormatting>
  <conditionalFormatting sqref="M4 J23:J24 E37 J37 O37">
    <cfRule type="containsBlanks" dxfId="4" priority="7">
      <formula>LEN(TRIM(E4))=0</formula>
    </cfRule>
  </conditionalFormatting>
  <conditionalFormatting sqref="N32">
    <cfRule type="containsBlanks" dxfId="3" priority="4">
      <formula>LEN(TRIM(N32))=0</formula>
    </cfRule>
  </conditionalFormatting>
  <pageMargins left="0.7" right="0.7" top="0.75" bottom="0.75" header="0.3" footer="0.3"/>
  <pageSetup scale="69" fitToHeight="0" orientation="portrait" r:id="rId1"/>
  <rowBreaks count="2" manualBreakCount="2">
    <brk id="46" max="16383" man="1"/>
    <brk id="62"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6FE4AD6-E719-4702-BC4E-5B754C9798F9}">
          <x14:formula1>
            <xm:f>Lists!$B$3:$B$7</xm:f>
          </x14:formula1>
          <xm:sqref>N13:O13</xm:sqref>
        </x14:dataValidation>
        <x14:dataValidation type="list" allowBlank="1" showInputMessage="1" showErrorMessage="1" xr:uid="{DC41970D-158D-46A0-B275-374C65F0F0B6}">
          <x14:formula1>
            <xm:f>Lists!$B$10:$B$13</xm:f>
          </x14:formula1>
          <xm:sqref>E14:H14</xm:sqref>
        </x14:dataValidation>
        <x14:dataValidation type="list" allowBlank="1" showInputMessage="1" showErrorMessage="1" xr:uid="{823F1C63-87BB-427E-91D0-2364ABB3D797}">
          <x14:formula1>
            <xm:f>Lists!$B$37:$B$39</xm:f>
          </x14:formula1>
          <xm:sqref>L14:O14</xm:sqref>
        </x14:dataValidation>
        <x14:dataValidation type="list" allowBlank="1" showInputMessage="1" showErrorMessage="1" xr:uid="{27E29108-BBAF-4655-9CC6-255CB18683D6}">
          <x14:formula1>
            <xm:f>Lists!$B$26:$B$34</xm:f>
          </x14:formula1>
          <xm:sqref>E16:H16</xm:sqref>
        </x14:dataValidation>
        <x14:dataValidation type="list" allowBlank="1" showInputMessage="1" showErrorMessage="1" xr:uid="{F4921DE2-35B5-4351-9463-CC53BEA7BE6F}">
          <x14:formula1>
            <xm:f>Lists!$B$16:$B$23</xm:f>
          </x14:formula1>
          <xm:sqref>E15:H15</xm:sqref>
        </x14:dataValidation>
        <x14:dataValidation type="list" allowBlank="1" showInputMessage="1" showErrorMessage="1" xr:uid="{AFEA84CB-A991-4B8C-A479-507FCE752001}">
          <x14:formula1>
            <xm:f>Lists!$D$8:$D$10</xm:f>
          </x14:formula1>
          <xm:sqref>G32</xm:sqref>
        </x14:dataValidation>
        <x14:dataValidation type="list" allowBlank="1" showInputMessage="1" showErrorMessage="1" xr:uid="{C38C293E-1277-44D0-9760-579C53873BE6}">
          <x14:formula1>
            <xm:f>Lists!$D$17:$D$21</xm:f>
          </x14:formula1>
          <xm:sqref>M4:O4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DB63-7C0E-479F-B9F0-C47ACD9CD60C}">
  <sheetPr>
    <pageSetUpPr fitToPage="1"/>
  </sheetPr>
  <dimension ref="B1:W46"/>
  <sheetViews>
    <sheetView showGridLines="0" workbookViewId="0">
      <selection activeCell="H25" sqref="H25:I25"/>
    </sheetView>
  </sheetViews>
  <sheetFormatPr defaultColWidth="9.140625" defaultRowHeight="15"/>
  <cols>
    <col min="1" max="1" width="5.7109375" style="20" customWidth="1"/>
    <col min="2" max="21" width="9.140625" style="20"/>
    <col min="22" max="22" width="9.85546875" style="20" bestFit="1" customWidth="1"/>
    <col min="23" max="23" width="9.140625" style="20"/>
    <col min="24" max="24" width="5.7109375" style="20" customWidth="1"/>
    <col min="25" max="16384" width="9.140625" style="20"/>
  </cols>
  <sheetData>
    <row r="1" spans="2:23" ht="19.5" customHeight="1">
      <c r="B1" s="245" t="s">
        <v>296</v>
      </c>
      <c r="C1" s="246"/>
      <c r="D1" s="246"/>
      <c r="E1" s="246"/>
      <c r="F1" s="246"/>
      <c r="G1" s="246"/>
      <c r="H1" s="246"/>
      <c r="I1" s="246"/>
      <c r="J1" s="246"/>
      <c r="K1" s="246"/>
      <c r="L1" s="246"/>
      <c r="M1" s="246"/>
      <c r="N1" s="246"/>
      <c r="O1" s="246"/>
      <c r="P1" s="246"/>
      <c r="Q1" s="246"/>
      <c r="R1" s="246"/>
      <c r="S1" s="246"/>
      <c r="T1" s="246"/>
      <c r="U1" s="246"/>
      <c r="V1" s="246"/>
      <c r="W1" s="247"/>
    </row>
    <row r="2" spans="2:23" ht="19.5" customHeight="1">
      <c r="B2" s="248" t="s">
        <v>269</v>
      </c>
      <c r="C2" s="249"/>
      <c r="D2" s="249"/>
      <c r="E2" s="249"/>
      <c r="F2" s="249"/>
      <c r="G2" s="250" t="str">
        <f>IF(ISBLANK('HVAC Workbook'!D4),"",'HVAC Workbook'!D4)</f>
        <v/>
      </c>
      <c r="H2" s="250"/>
      <c r="I2" s="250"/>
      <c r="J2" s="250"/>
      <c r="K2" s="251"/>
      <c r="L2" s="252" t="s">
        <v>2</v>
      </c>
      <c r="M2" s="249"/>
      <c r="N2" s="249"/>
      <c r="O2" s="249"/>
      <c r="P2" s="249"/>
      <c r="Q2" s="249"/>
      <c r="R2" s="250" t="str">
        <f>IF(ISBLANK('HVAC Workbook'!I4),"",'HVAC Workbook'!I4)</f>
        <v/>
      </c>
      <c r="S2" s="250"/>
      <c r="T2" s="250"/>
      <c r="U2" s="250"/>
      <c r="V2" s="250"/>
      <c r="W2" s="253"/>
    </row>
    <row r="3" spans="2:23" ht="19.5" customHeight="1">
      <c r="B3" s="254" t="s">
        <v>130</v>
      </c>
      <c r="C3" s="255"/>
      <c r="D3" s="255"/>
      <c r="E3" s="255"/>
      <c r="F3" s="255"/>
      <c r="G3" s="255"/>
      <c r="H3" s="255"/>
      <c r="I3" s="255"/>
      <c r="J3" s="255"/>
      <c r="K3" s="256"/>
      <c r="L3" s="257" t="s">
        <v>131</v>
      </c>
      <c r="M3" s="258"/>
      <c r="N3" s="258"/>
      <c r="O3" s="258"/>
      <c r="P3" s="258"/>
      <c r="Q3" s="258"/>
      <c r="R3" s="258"/>
      <c r="S3" s="258"/>
      <c r="T3" s="258"/>
      <c r="U3" s="258"/>
      <c r="V3" s="258"/>
      <c r="W3" s="259"/>
    </row>
    <row r="4" spans="2:23" ht="30">
      <c r="B4" s="21"/>
      <c r="C4" s="261" t="s">
        <v>132</v>
      </c>
      <c r="D4" s="261"/>
      <c r="E4" s="22" t="s">
        <v>133</v>
      </c>
      <c r="F4" s="260" t="s">
        <v>134</v>
      </c>
      <c r="G4" s="260"/>
      <c r="H4" s="260" t="s">
        <v>135</v>
      </c>
      <c r="I4" s="260"/>
      <c r="J4" s="260" t="s">
        <v>136</v>
      </c>
      <c r="K4" s="260"/>
      <c r="L4" s="261" t="s">
        <v>137</v>
      </c>
      <c r="M4" s="261"/>
      <c r="N4" s="23" t="s">
        <v>276</v>
      </c>
      <c r="O4" s="260" t="s">
        <v>138</v>
      </c>
      <c r="P4" s="260"/>
      <c r="Q4" s="23" t="s">
        <v>277</v>
      </c>
      <c r="R4" s="260" t="s">
        <v>139</v>
      </c>
      <c r="S4" s="260"/>
      <c r="T4" s="23" t="s">
        <v>278</v>
      </c>
      <c r="U4" s="22" t="s">
        <v>140</v>
      </c>
      <c r="V4" s="261" t="s">
        <v>141</v>
      </c>
      <c r="W4" s="262"/>
    </row>
    <row r="5" spans="2:23" ht="19.5" customHeight="1">
      <c r="B5" s="24" t="s">
        <v>142</v>
      </c>
      <c r="C5" s="263">
        <v>2</v>
      </c>
      <c r="D5" s="263"/>
      <c r="E5" s="25" t="s">
        <v>143</v>
      </c>
      <c r="F5" s="264">
        <v>20</v>
      </c>
      <c r="G5" s="264"/>
      <c r="H5" s="264">
        <v>2</v>
      </c>
      <c r="I5" s="264"/>
      <c r="J5" s="264">
        <v>8</v>
      </c>
      <c r="K5" s="264"/>
      <c r="L5" s="263">
        <v>1234567</v>
      </c>
      <c r="M5" s="263"/>
      <c r="N5" s="26">
        <v>18</v>
      </c>
      <c r="O5" s="265">
        <v>24000</v>
      </c>
      <c r="P5" s="265"/>
      <c r="Q5" s="26">
        <v>10.5</v>
      </c>
      <c r="R5" s="265">
        <v>26000</v>
      </c>
      <c r="S5" s="265"/>
      <c r="T5" s="26">
        <v>12</v>
      </c>
      <c r="U5" s="27">
        <v>2</v>
      </c>
      <c r="V5" s="266">
        <v>8000</v>
      </c>
      <c r="W5" s="267"/>
    </row>
    <row r="6" spans="2:23" ht="19.5" customHeight="1">
      <c r="B6" s="24">
        <v>1</v>
      </c>
      <c r="C6" s="240"/>
      <c r="D6" s="240"/>
      <c r="E6" s="28"/>
      <c r="F6" s="241"/>
      <c r="G6" s="241"/>
      <c r="H6" s="241"/>
      <c r="I6" s="241"/>
      <c r="J6" s="241"/>
      <c r="K6" s="241"/>
      <c r="L6" s="240"/>
      <c r="M6" s="240"/>
      <c r="N6" s="29"/>
      <c r="O6" s="242"/>
      <c r="P6" s="242"/>
      <c r="Q6" s="29"/>
      <c r="R6" s="242"/>
      <c r="S6" s="242"/>
      <c r="T6" s="29"/>
      <c r="U6" s="30"/>
      <c r="V6" s="243"/>
      <c r="W6" s="244"/>
    </row>
    <row r="7" spans="2:23" ht="19.5" customHeight="1">
      <c r="B7" s="24">
        <v>2</v>
      </c>
      <c r="C7" s="240"/>
      <c r="D7" s="240"/>
      <c r="E7" s="28"/>
      <c r="F7" s="241"/>
      <c r="G7" s="241"/>
      <c r="H7" s="241"/>
      <c r="I7" s="241"/>
      <c r="J7" s="241"/>
      <c r="K7" s="241"/>
      <c r="L7" s="240"/>
      <c r="M7" s="240"/>
      <c r="N7" s="29"/>
      <c r="O7" s="242"/>
      <c r="P7" s="242"/>
      <c r="Q7" s="29"/>
      <c r="R7" s="242"/>
      <c r="S7" s="242"/>
      <c r="T7" s="29"/>
      <c r="U7" s="30"/>
      <c r="V7" s="243"/>
      <c r="W7" s="244"/>
    </row>
    <row r="8" spans="2:23" ht="19.5" customHeight="1">
      <c r="B8" s="24">
        <v>3</v>
      </c>
      <c r="C8" s="240"/>
      <c r="D8" s="240"/>
      <c r="E8" s="28"/>
      <c r="F8" s="241"/>
      <c r="G8" s="241"/>
      <c r="H8" s="241"/>
      <c r="I8" s="241"/>
      <c r="J8" s="241"/>
      <c r="K8" s="241"/>
      <c r="L8" s="240"/>
      <c r="M8" s="240"/>
      <c r="N8" s="29"/>
      <c r="O8" s="242"/>
      <c r="P8" s="242"/>
      <c r="Q8" s="29"/>
      <c r="R8" s="242"/>
      <c r="S8" s="242"/>
      <c r="T8" s="29"/>
      <c r="U8" s="30"/>
      <c r="V8" s="243"/>
      <c r="W8" s="244"/>
    </row>
    <row r="9" spans="2:23" ht="19.5" customHeight="1">
      <c r="B9" s="24">
        <v>4</v>
      </c>
      <c r="C9" s="240"/>
      <c r="D9" s="240"/>
      <c r="E9" s="28"/>
      <c r="F9" s="241"/>
      <c r="G9" s="241"/>
      <c r="H9" s="241"/>
      <c r="I9" s="241"/>
      <c r="J9" s="241"/>
      <c r="K9" s="241"/>
      <c r="L9" s="240"/>
      <c r="M9" s="240"/>
      <c r="N9" s="29"/>
      <c r="O9" s="242"/>
      <c r="P9" s="242"/>
      <c r="Q9" s="29"/>
      <c r="R9" s="242"/>
      <c r="S9" s="242"/>
      <c r="T9" s="29"/>
      <c r="U9" s="30"/>
      <c r="V9" s="243"/>
      <c r="W9" s="244"/>
    </row>
    <row r="10" spans="2:23" ht="19.5" customHeight="1">
      <c r="B10" s="24">
        <v>5</v>
      </c>
      <c r="C10" s="240"/>
      <c r="D10" s="240"/>
      <c r="E10" s="28"/>
      <c r="F10" s="241"/>
      <c r="G10" s="241"/>
      <c r="H10" s="241"/>
      <c r="I10" s="241"/>
      <c r="J10" s="241"/>
      <c r="K10" s="241"/>
      <c r="L10" s="240"/>
      <c r="M10" s="240"/>
      <c r="N10" s="29"/>
      <c r="O10" s="242"/>
      <c r="P10" s="242"/>
      <c r="Q10" s="29"/>
      <c r="R10" s="242"/>
      <c r="S10" s="242"/>
      <c r="T10" s="29"/>
      <c r="U10" s="30"/>
      <c r="V10" s="243"/>
      <c r="W10" s="244"/>
    </row>
    <row r="11" spans="2:23" ht="19.5" customHeight="1">
      <c r="B11" s="24">
        <v>6</v>
      </c>
      <c r="C11" s="240"/>
      <c r="D11" s="240"/>
      <c r="E11" s="28"/>
      <c r="F11" s="241"/>
      <c r="G11" s="241"/>
      <c r="H11" s="241"/>
      <c r="I11" s="241"/>
      <c r="J11" s="241"/>
      <c r="K11" s="241"/>
      <c r="L11" s="240"/>
      <c r="M11" s="240"/>
      <c r="N11" s="29"/>
      <c r="O11" s="242"/>
      <c r="P11" s="242"/>
      <c r="Q11" s="29"/>
      <c r="R11" s="242"/>
      <c r="S11" s="242"/>
      <c r="T11" s="29"/>
      <c r="U11" s="30"/>
      <c r="V11" s="243"/>
      <c r="W11" s="244"/>
    </row>
    <row r="12" spans="2:23" ht="19.5" customHeight="1">
      <c r="B12" s="24">
        <v>7</v>
      </c>
      <c r="C12" s="240"/>
      <c r="D12" s="240"/>
      <c r="E12" s="28"/>
      <c r="F12" s="241"/>
      <c r="G12" s="241"/>
      <c r="H12" s="241"/>
      <c r="I12" s="241"/>
      <c r="J12" s="241"/>
      <c r="K12" s="241"/>
      <c r="L12" s="240"/>
      <c r="M12" s="240"/>
      <c r="N12" s="29"/>
      <c r="O12" s="242"/>
      <c r="P12" s="242"/>
      <c r="Q12" s="29"/>
      <c r="R12" s="242"/>
      <c r="S12" s="242"/>
      <c r="T12" s="29"/>
      <c r="U12" s="30"/>
      <c r="V12" s="243"/>
      <c r="W12" s="244"/>
    </row>
    <row r="13" spans="2:23" ht="19.5" customHeight="1">
      <c r="B13" s="24">
        <v>8</v>
      </c>
      <c r="C13" s="240"/>
      <c r="D13" s="240"/>
      <c r="E13" s="28"/>
      <c r="F13" s="241"/>
      <c r="G13" s="241"/>
      <c r="H13" s="241"/>
      <c r="I13" s="241"/>
      <c r="J13" s="241"/>
      <c r="K13" s="241"/>
      <c r="L13" s="240"/>
      <c r="M13" s="240"/>
      <c r="N13" s="29"/>
      <c r="O13" s="242"/>
      <c r="P13" s="242"/>
      <c r="Q13" s="29"/>
      <c r="R13" s="242"/>
      <c r="S13" s="242"/>
      <c r="T13" s="29"/>
      <c r="U13" s="30"/>
      <c r="V13" s="243"/>
      <c r="W13" s="244"/>
    </row>
    <row r="14" spans="2:23" ht="19.5" customHeight="1">
      <c r="B14" s="24">
        <v>9</v>
      </c>
      <c r="C14" s="240"/>
      <c r="D14" s="240"/>
      <c r="E14" s="28"/>
      <c r="F14" s="241"/>
      <c r="G14" s="241"/>
      <c r="H14" s="241"/>
      <c r="I14" s="241"/>
      <c r="J14" s="241"/>
      <c r="K14" s="241"/>
      <c r="L14" s="240"/>
      <c r="M14" s="240"/>
      <c r="N14" s="29"/>
      <c r="O14" s="242"/>
      <c r="P14" s="242"/>
      <c r="Q14" s="29"/>
      <c r="R14" s="242"/>
      <c r="S14" s="242"/>
      <c r="T14" s="29"/>
      <c r="U14" s="30"/>
      <c r="V14" s="243"/>
      <c r="W14" s="244"/>
    </row>
    <row r="15" spans="2:23" ht="19.5" customHeight="1">
      <c r="B15" s="24">
        <v>10</v>
      </c>
      <c r="C15" s="240"/>
      <c r="D15" s="240"/>
      <c r="E15" s="28"/>
      <c r="F15" s="241"/>
      <c r="G15" s="241"/>
      <c r="H15" s="241"/>
      <c r="I15" s="241"/>
      <c r="J15" s="241"/>
      <c r="K15" s="241"/>
      <c r="L15" s="240"/>
      <c r="M15" s="240"/>
      <c r="N15" s="29"/>
      <c r="O15" s="242"/>
      <c r="P15" s="242"/>
      <c r="Q15" s="29"/>
      <c r="R15" s="242"/>
      <c r="S15" s="242"/>
      <c r="T15" s="29"/>
      <c r="U15" s="30"/>
      <c r="V15" s="243"/>
      <c r="W15" s="244"/>
    </row>
    <row r="16" spans="2:23" ht="19.5" customHeight="1">
      <c r="B16" s="24">
        <v>11</v>
      </c>
      <c r="C16" s="240"/>
      <c r="D16" s="240"/>
      <c r="E16" s="28"/>
      <c r="F16" s="241"/>
      <c r="G16" s="241"/>
      <c r="H16" s="241"/>
      <c r="I16" s="241"/>
      <c r="J16" s="241"/>
      <c r="K16" s="241"/>
      <c r="L16" s="240"/>
      <c r="M16" s="240"/>
      <c r="N16" s="29"/>
      <c r="O16" s="242"/>
      <c r="P16" s="242"/>
      <c r="Q16" s="29"/>
      <c r="R16" s="242"/>
      <c r="S16" s="242"/>
      <c r="T16" s="29"/>
      <c r="U16" s="30"/>
      <c r="V16" s="243"/>
      <c r="W16" s="244"/>
    </row>
    <row r="17" spans="2:23" ht="19.5" customHeight="1">
      <c r="B17" s="24">
        <v>12</v>
      </c>
      <c r="C17" s="240"/>
      <c r="D17" s="240"/>
      <c r="E17" s="28"/>
      <c r="F17" s="241"/>
      <c r="G17" s="241"/>
      <c r="H17" s="241"/>
      <c r="I17" s="241"/>
      <c r="J17" s="241"/>
      <c r="K17" s="241"/>
      <c r="L17" s="240"/>
      <c r="M17" s="240"/>
      <c r="N17" s="29"/>
      <c r="O17" s="242"/>
      <c r="P17" s="242"/>
      <c r="Q17" s="29"/>
      <c r="R17" s="242"/>
      <c r="S17" s="242"/>
      <c r="T17" s="29"/>
      <c r="U17" s="30"/>
      <c r="V17" s="243"/>
      <c r="W17" s="244"/>
    </row>
    <row r="18" spans="2:23" ht="19.5" customHeight="1">
      <c r="B18" s="24">
        <v>13</v>
      </c>
      <c r="C18" s="240"/>
      <c r="D18" s="240"/>
      <c r="E18" s="28"/>
      <c r="F18" s="241"/>
      <c r="G18" s="241"/>
      <c r="H18" s="241"/>
      <c r="I18" s="241"/>
      <c r="J18" s="241"/>
      <c r="K18" s="241"/>
      <c r="L18" s="240"/>
      <c r="M18" s="240"/>
      <c r="N18" s="29"/>
      <c r="O18" s="242"/>
      <c r="P18" s="242"/>
      <c r="Q18" s="29"/>
      <c r="R18" s="242"/>
      <c r="S18" s="242"/>
      <c r="T18" s="29"/>
      <c r="U18" s="30"/>
      <c r="V18" s="243"/>
      <c r="W18" s="244"/>
    </row>
    <row r="19" spans="2:23" ht="19.5" customHeight="1">
      <c r="B19" s="24">
        <v>14</v>
      </c>
      <c r="C19" s="240"/>
      <c r="D19" s="240"/>
      <c r="E19" s="28"/>
      <c r="F19" s="241"/>
      <c r="G19" s="241"/>
      <c r="H19" s="241"/>
      <c r="I19" s="241"/>
      <c r="J19" s="241"/>
      <c r="K19" s="241"/>
      <c r="L19" s="240"/>
      <c r="M19" s="240"/>
      <c r="N19" s="29"/>
      <c r="O19" s="242"/>
      <c r="P19" s="242"/>
      <c r="Q19" s="29"/>
      <c r="R19" s="242"/>
      <c r="S19" s="242"/>
      <c r="T19" s="29"/>
      <c r="U19" s="30"/>
      <c r="V19" s="243"/>
      <c r="W19" s="244"/>
    </row>
    <row r="20" spans="2:23" ht="19.5" customHeight="1">
      <c r="B20" s="24">
        <v>15</v>
      </c>
      <c r="C20" s="240"/>
      <c r="D20" s="240"/>
      <c r="E20" s="28"/>
      <c r="F20" s="241"/>
      <c r="G20" s="241"/>
      <c r="H20" s="241"/>
      <c r="I20" s="241"/>
      <c r="J20" s="241"/>
      <c r="K20" s="241"/>
      <c r="L20" s="240"/>
      <c r="M20" s="240"/>
      <c r="N20" s="29"/>
      <c r="O20" s="242"/>
      <c r="P20" s="242"/>
      <c r="Q20" s="29"/>
      <c r="R20" s="242"/>
      <c r="S20" s="242"/>
      <c r="T20" s="29"/>
      <c r="U20" s="30"/>
      <c r="V20" s="243"/>
      <c r="W20" s="244"/>
    </row>
    <row r="21" spans="2:23" ht="19.5" customHeight="1">
      <c r="B21" s="24">
        <v>16</v>
      </c>
      <c r="C21" s="240"/>
      <c r="D21" s="240"/>
      <c r="E21" s="28"/>
      <c r="F21" s="241"/>
      <c r="G21" s="241"/>
      <c r="H21" s="241"/>
      <c r="I21" s="241"/>
      <c r="J21" s="241"/>
      <c r="K21" s="241"/>
      <c r="L21" s="240"/>
      <c r="M21" s="240"/>
      <c r="N21" s="29"/>
      <c r="O21" s="242"/>
      <c r="P21" s="242"/>
      <c r="Q21" s="29"/>
      <c r="R21" s="242"/>
      <c r="S21" s="242"/>
      <c r="T21" s="29"/>
      <c r="U21" s="30"/>
      <c r="V21" s="243"/>
      <c r="W21" s="244"/>
    </row>
    <row r="22" spans="2:23" ht="19.5" customHeight="1">
      <c r="B22" s="24">
        <v>17</v>
      </c>
      <c r="C22" s="240"/>
      <c r="D22" s="240"/>
      <c r="E22" s="28"/>
      <c r="F22" s="241"/>
      <c r="G22" s="241"/>
      <c r="H22" s="241"/>
      <c r="I22" s="241"/>
      <c r="J22" s="241"/>
      <c r="K22" s="241"/>
      <c r="L22" s="240"/>
      <c r="M22" s="240"/>
      <c r="N22" s="29"/>
      <c r="O22" s="242"/>
      <c r="P22" s="242"/>
      <c r="Q22" s="29"/>
      <c r="R22" s="242"/>
      <c r="S22" s="242"/>
      <c r="T22" s="29"/>
      <c r="U22" s="30"/>
      <c r="V22" s="243"/>
      <c r="W22" s="244"/>
    </row>
    <row r="23" spans="2:23" ht="19.5" customHeight="1">
      <c r="B23" s="24">
        <v>18</v>
      </c>
      <c r="C23" s="240"/>
      <c r="D23" s="240"/>
      <c r="E23" s="28"/>
      <c r="F23" s="241"/>
      <c r="G23" s="241"/>
      <c r="H23" s="241"/>
      <c r="I23" s="241"/>
      <c r="J23" s="241"/>
      <c r="K23" s="241"/>
      <c r="L23" s="240"/>
      <c r="M23" s="240"/>
      <c r="N23" s="29"/>
      <c r="O23" s="242"/>
      <c r="P23" s="242"/>
      <c r="Q23" s="29"/>
      <c r="R23" s="242"/>
      <c r="S23" s="242"/>
      <c r="T23" s="29"/>
      <c r="U23" s="30"/>
      <c r="V23" s="243"/>
      <c r="W23" s="244"/>
    </row>
    <row r="24" spans="2:23" ht="19.5" customHeight="1">
      <c r="B24" s="24">
        <v>19</v>
      </c>
      <c r="C24" s="240"/>
      <c r="D24" s="240"/>
      <c r="E24" s="28"/>
      <c r="F24" s="241"/>
      <c r="G24" s="241"/>
      <c r="H24" s="241"/>
      <c r="I24" s="241"/>
      <c r="J24" s="241"/>
      <c r="K24" s="241"/>
      <c r="L24" s="240"/>
      <c r="M24" s="240"/>
      <c r="N24" s="29"/>
      <c r="O24" s="242"/>
      <c r="P24" s="242"/>
      <c r="Q24" s="29"/>
      <c r="R24" s="242"/>
      <c r="S24" s="242"/>
      <c r="T24" s="29"/>
      <c r="U24" s="30"/>
      <c r="V24" s="243"/>
      <c r="W24" s="244"/>
    </row>
    <row r="25" spans="2:23" ht="19.5" customHeight="1">
      <c r="B25" s="24">
        <v>20</v>
      </c>
      <c r="C25" s="240"/>
      <c r="D25" s="240"/>
      <c r="E25" s="28"/>
      <c r="F25" s="241"/>
      <c r="G25" s="241"/>
      <c r="H25" s="241"/>
      <c r="I25" s="241"/>
      <c r="J25" s="241"/>
      <c r="K25" s="241"/>
      <c r="L25" s="240"/>
      <c r="M25" s="240"/>
      <c r="N25" s="29"/>
      <c r="O25" s="242"/>
      <c r="P25" s="242"/>
      <c r="Q25" s="29"/>
      <c r="R25" s="242"/>
      <c r="S25" s="242"/>
      <c r="T25" s="29"/>
      <c r="U25" s="30"/>
      <c r="V25" s="243"/>
      <c r="W25" s="244"/>
    </row>
    <row r="26" spans="2:23" ht="19.5" customHeight="1">
      <c r="B26" s="24">
        <v>21</v>
      </c>
      <c r="C26" s="240"/>
      <c r="D26" s="240"/>
      <c r="E26" s="28"/>
      <c r="F26" s="241"/>
      <c r="G26" s="241"/>
      <c r="H26" s="241"/>
      <c r="I26" s="241"/>
      <c r="J26" s="241"/>
      <c r="K26" s="241"/>
      <c r="L26" s="240"/>
      <c r="M26" s="240"/>
      <c r="N26" s="29"/>
      <c r="O26" s="242"/>
      <c r="P26" s="242"/>
      <c r="Q26" s="29"/>
      <c r="R26" s="242"/>
      <c r="S26" s="242"/>
      <c r="T26" s="29"/>
      <c r="U26" s="30"/>
      <c r="V26" s="243"/>
      <c r="W26" s="244"/>
    </row>
    <row r="27" spans="2:23" ht="19.5" customHeight="1">
      <c r="B27" s="24">
        <v>22</v>
      </c>
      <c r="C27" s="240"/>
      <c r="D27" s="240"/>
      <c r="E27" s="28"/>
      <c r="F27" s="241"/>
      <c r="G27" s="241"/>
      <c r="H27" s="241"/>
      <c r="I27" s="241"/>
      <c r="J27" s="241"/>
      <c r="K27" s="241"/>
      <c r="L27" s="240"/>
      <c r="M27" s="240"/>
      <c r="N27" s="29"/>
      <c r="O27" s="242"/>
      <c r="P27" s="242"/>
      <c r="Q27" s="29"/>
      <c r="R27" s="242"/>
      <c r="S27" s="242"/>
      <c r="T27" s="29"/>
      <c r="U27" s="30"/>
      <c r="V27" s="243"/>
      <c r="W27" s="244"/>
    </row>
    <row r="28" spans="2:23" ht="19.5" customHeight="1">
      <c r="B28" s="24">
        <v>23</v>
      </c>
      <c r="C28" s="240"/>
      <c r="D28" s="240"/>
      <c r="E28" s="28"/>
      <c r="F28" s="241"/>
      <c r="G28" s="241"/>
      <c r="H28" s="241"/>
      <c r="I28" s="241"/>
      <c r="J28" s="241"/>
      <c r="K28" s="241"/>
      <c r="L28" s="240"/>
      <c r="M28" s="240"/>
      <c r="N28" s="29"/>
      <c r="O28" s="242"/>
      <c r="P28" s="242"/>
      <c r="Q28" s="29"/>
      <c r="R28" s="242"/>
      <c r="S28" s="242"/>
      <c r="T28" s="29"/>
      <c r="U28" s="30"/>
      <c r="V28" s="243"/>
      <c r="W28" s="244"/>
    </row>
    <row r="29" spans="2:23" ht="19.5" customHeight="1">
      <c r="B29" s="24">
        <v>24</v>
      </c>
      <c r="C29" s="240"/>
      <c r="D29" s="240"/>
      <c r="E29" s="28"/>
      <c r="F29" s="241"/>
      <c r="G29" s="241"/>
      <c r="H29" s="241"/>
      <c r="I29" s="241"/>
      <c r="J29" s="241"/>
      <c r="K29" s="241"/>
      <c r="L29" s="240"/>
      <c r="M29" s="240"/>
      <c r="N29" s="29"/>
      <c r="O29" s="242"/>
      <c r="P29" s="242"/>
      <c r="Q29" s="29"/>
      <c r="R29" s="242"/>
      <c r="S29" s="242"/>
      <c r="T29" s="29"/>
      <c r="U29" s="30"/>
      <c r="V29" s="243"/>
      <c r="W29" s="244"/>
    </row>
    <row r="30" spans="2:23" ht="19.5" customHeight="1">
      <c r="B30" s="24">
        <v>25</v>
      </c>
      <c r="C30" s="240"/>
      <c r="D30" s="240"/>
      <c r="E30" s="28"/>
      <c r="F30" s="241"/>
      <c r="G30" s="241"/>
      <c r="H30" s="241"/>
      <c r="I30" s="241"/>
      <c r="J30" s="241"/>
      <c r="K30" s="241"/>
      <c r="L30" s="240"/>
      <c r="M30" s="240"/>
      <c r="N30" s="29"/>
      <c r="O30" s="242"/>
      <c r="P30" s="242"/>
      <c r="Q30" s="29"/>
      <c r="R30" s="242"/>
      <c r="S30" s="242"/>
      <c r="T30" s="29"/>
      <c r="U30" s="30"/>
      <c r="V30" s="243"/>
      <c r="W30" s="244"/>
    </row>
    <row r="31" spans="2:23" ht="19.5" customHeight="1">
      <c r="B31" s="273" t="s">
        <v>144</v>
      </c>
      <c r="C31" s="274"/>
      <c r="D31" s="274"/>
      <c r="E31" s="31" t="str">
        <f>IF(SUMPRODUCT(--(E6:E30&lt;&gt;""))=0,"",COUNTIF(E6:E30,"&lt;&gt;"))</f>
        <v/>
      </c>
      <c r="F31" s="32"/>
      <c r="G31" s="32"/>
      <c r="H31" s="32"/>
      <c r="I31" s="32"/>
      <c r="J31" s="32"/>
      <c r="K31" s="32"/>
      <c r="L31" s="32"/>
      <c r="M31" s="32"/>
      <c r="N31" s="32"/>
      <c r="O31" s="32"/>
      <c r="P31" s="32"/>
      <c r="Q31" s="32"/>
      <c r="R31" s="274" t="s">
        <v>145</v>
      </c>
      <c r="S31" s="274"/>
      <c r="T31" s="274"/>
      <c r="U31" s="275"/>
      <c r="V31" s="276" t="str">
        <f>IF(SUMPRODUCT(--(V6:W30&lt;&gt;""))=0,"",SUM(V6:W30))</f>
        <v/>
      </c>
      <c r="W31" s="277"/>
    </row>
    <row r="32" spans="2:23" ht="19.5" customHeight="1">
      <c r="B32" s="33" t="s">
        <v>297</v>
      </c>
      <c r="C32" s="34"/>
      <c r="D32" s="34"/>
      <c r="E32" s="35"/>
      <c r="F32" s="36"/>
      <c r="G32" s="36"/>
      <c r="H32" s="36"/>
      <c r="I32" s="36"/>
      <c r="J32" s="36"/>
      <c r="K32" s="36"/>
      <c r="L32" s="36"/>
      <c r="M32" s="36"/>
      <c r="N32" s="36"/>
      <c r="O32" s="36"/>
      <c r="P32" s="36"/>
      <c r="Q32" s="36"/>
      <c r="R32" s="34"/>
      <c r="S32" s="34"/>
      <c r="T32" s="34"/>
      <c r="U32" s="34"/>
      <c r="V32" s="37"/>
      <c r="W32" s="38"/>
    </row>
    <row r="33" spans="2:23" ht="19.5" customHeight="1">
      <c r="B33" s="278"/>
      <c r="C33" s="279"/>
      <c r="D33" s="279"/>
      <c r="E33" s="279"/>
      <c r="F33" s="279"/>
      <c r="G33" s="279"/>
      <c r="H33" s="279"/>
      <c r="I33" s="279"/>
      <c r="J33" s="279"/>
      <c r="K33" s="279"/>
      <c r="L33" s="279"/>
      <c r="M33" s="279"/>
      <c r="N33" s="279"/>
      <c r="O33" s="279"/>
      <c r="P33" s="279"/>
      <c r="Q33" s="279"/>
      <c r="R33" s="279"/>
      <c r="S33" s="279"/>
      <c r="T33" s="279"/>
      <c r="U33" s="279"/>
      <c r="V33" s="279"/>
      <c r="W33" s="280"/>
    </row>
    <row r="34" spans="2:23" ht="19.5" customHeight="1">
      <c r="B34" s="278"/>
      <c r="C34" s="279"/>
      <c r="D34" s="279"/>
      <c r="E34" s="279"/>
      <c r="F34" s="279"/>
      <c r="G34" s="279"/>
      <c r="H34" s="279"/>
      <c r="I34" s="279"/>
      <c r="J34" s="279"/>
      <c r="K34" s="279"/>
      <c r="L34" s="279"/>
      <c r="M34" s="279"/>
      <c r="N34" s="279"/>
      <c r="O34" s="279"/>
      <c r="P34" s="279"/>
      <c r="Q34" s="279"/>
      <c r="R34" s="279"/>
      <c r="S34" s="279"/>
      <c r="T34" s="279"/>
      <c r="U34" s="279"/>
      <c r="V34" s="279"/>
      <c r="W34" s="280"/>
    </row>
    <row r="35" spans="2:23" ht="19.5" customHeight="1">
      <c r="B35" s="281"/>
      <c r="C35" s="282"/>
      <c r="D35" s="282"/>
      <c r="E35" s="282"/>
      <c r="F35" s="282"/>
      <c r="G35" s="282"/>
      <c r="H35" s="282"/>
      <c r="I35" s="282"/>
      <c r="J35" s="282"/>
      <c r="K35" s="282"/>
      <c r="L35" s="282"/>
      <c r="M35" s="282"/>
      <c r="N35" s="282"/>
      <c r="O35" s="282"/>
      <c r="P35" s="282"/>
      <c r="Q35" s="282"/>
      <c r="R35" s="282"/>
      <c r="S35" s="282"/>
      <c r="T35" s="282"/>
      <c r="U35" s="282"/>
      <c r="V35" s="282"/>
      <c r="W35" s="283"/>
    </row>
    <row r="36" spans="2:23" ht="19.5" customHeight="1">
      <c r="B36" s="99" t="s">
        <v>298</v>
      </c>
      <c r="C36" s="63"/>
      <c r="D36" s="63"/>
      <c r="E36" s="101"/>
      <c r="R36" s="63"/>
      <c r="S36" s="63"/>
      <c r="T36" s="63"/>
      <c r="U36" s="63"/>
      <c r="V36" s="102"/>
      <c r="W36" s="103"/>
    </row>
    <row r="37" spans="2:23" ht="19.5" customHeight="1">
      <c r="B37" s="39" t="s">
        <v>147</v>
      </c>
      <c r="C37" s="268" t="s">
        <v>148</v>
      </c>
      <c r="D37" s="268"/>
      <c r="E37" s="268"/>
      <c r="F37" s="268"/>
      <c r="G37" s="268"/>
      <c r="H37" s="268"/>
      <c r="I37" s="268"/>
      <c r="J37" s="268"/>
      <c r="K37" s="268"/>
      <c r="L37" s="268"/>
      <c r="M37" s="268"/>
      <c r="N37" s="268"/>
      <c r="O37" s="268"/>
      <c r="P37" s="268"/>
      <c r="Q37" s="268"/>
      <c r="R37" s="268"/>
      <c r="S37" s="268"/>
      <c r="T37" s="268"/>
      <c r="U37" s="268"/>
      <c r="V37" s="268"/>
      <c r="W37" s="269"/>
    </row>
    <row r="38" spans="2:23" ht="19.5" customHeight="1">
      <c r="B38" s="39" t="s">
        <v>149</v>
      </c>
      <c r="C38" s="268" t="s">
        <v>150</v>
      </c>
      <c r="D38" s="268"/>
      <c r="E38" s="268"/>
      <c r="F38" s="268"/>
      <c r="G38" s="268"/>
      <c r="H38" s="268"/>
      <c r="I38" s="268"/>
      <c r="J38" s="268"/>
      <c r="K38" s="268"/>
      <c r="L38" s="268"/>
      <c r="M38" s="268"/>
      <c r="N38" s="268"/>
      <c r="O38" s="268"/>
      <c r="P38" s="268"/>
      <c r="Q38" s="268"/>
      <c r="R38" s="268"/>
      <c r="S38" s="268"/>
      <c r="T38" s="268"/>
      <c r="U38" s="268"/>
      <c r="V38" s="268"/>
      <c r="W38" s="269"/>
    </row>
    <row r="39" spans="2:23" ht="19.5" customHeight="1">
      <c r="B39" s="39" t="s">
        <v>151</v>
      </c>
      <c r="C39" s="268" t="s">
        <v>169</v>
      </c>
      <c r="D39" s="268"/>
      <c r="E39" s="268"/>
      <c r="F39" s="268"/>
      <c r="G39" s="268"/>
      <c r="H39" s="268"/>
      <c r="I39" s="268"/>
      <c r="J39" s="268"/>
      <c r="K39" s="268"/>
      <c r="L39" s="268"/>
      <c r="M39" s="268"/>
      <c r="N39" s="268"/>
      <c r="O39" s="268"/>
      <c r="P39" s="268"/>
      <c r="Q39" s="268"/>
      <c r="R39" s="268"/>
      <c r="S39" s="268"/>
      <c r="T39" s="268"/>
      <c r="U39" s="268"/>
      <c r="V39" s="268"/>
      <c r="W39" s="269"/>
    </row>
    <row r="40" spans="2:23" ht="19.5" hidden="1" customHeight="1">
      <c r="B40" s="39" t="s">
        <v>152</v>
      </c>
      <c r="C40" s="268" t="s">
        <v>170</v>
      </c>
      <c r="D40" s="268"/>
      <c r="E40" s="268"/>
      <c r="F40" s="268"/>
      <c r="G40" s="268"/>
      <c r="H40" s="268"/>
      <c r="I40" s="268"/>
      <c r="J40" s="268"/>
      <c r="K40" s="268"/>
      <c r="L40" s="268"/>
      <c r="M40" s="268"/>
      <c r="N40" s="268"/>
      <c r="O40" s="268"/>
      <c r="P40" s="268"/>
      <c r="Q40" s="268"/>
      <c r="R40" s="268"/>
      <c r="S40" s="268"/>
      <c r="T40" s="268"/>
      <c r="U40" s="268"/>
      <c r="V40" s="268"/>
      <c r="W40" s="269"/>
    </row>
    <row r="41" spans="2:23" ht="19.5" hidden="1" customHeight="1">
      <c r="B41" s="39" t="s">
        <v>153</v>
      </c>
      <c r="C41" s="268" t="s">
        <v>154</v>
      </c>
      <c r="D41" s="268"/>
      <c r="E41" s="268"/>
      <c r="F41" s="268"/>
      <c r="G41" s="268"/>
      <c r="H41" s="268"/>
      <c r="I41" s="268"/>
      <c r="J41" s="268"/>
      <c r="K41" s="268"/>
      <c r="L41" s="268"/>
      <c r="M41" s="268"/>
      <c r="N41" s="268"/>
      <c r="O41" s="268"/>
      <c r="P41" s="268"/>
      <c r="Q41" s="268"/>
      <c r="R41" s="268"/>
      <c r="S41" s="268"/>
      <c r="T41" s="268"/>
      <c r="U41" s="268"/>
      <c r="V41" s="268"/>
      <c r="W41" s="269"/>
    </row>
    <row r="42" spans="2:23" ht="19.5" customHeight="1">
      <c r="B42" s="39" t="s">
        <v>152</v>
      </c>
      <c r="C42" s="268" t="s">
        <v>285</v>
      </c>
      <c r="D42" s="268"/>
      <c r="E42" s="268"/>
      <c r="F42" s="268"/>
      <c r="G42" s="268"/>
      <c r="H42" s="268"/>
      <c r="I42" s="268"/>
      <c r="J42" s="268"/>
      <c r="K42" s="268"/>
      <c r="L42" s="268"/>
      <c r="M42" s="268"/>
      <c r="N42" s="268"/>
      <c r="O42" s="268"/>
      <c r="P42" s="268"/>
      <c r="Q42" s="268"/>
      <c r="R42" s="268"/>
      <c r="S42" s="268"/>
      <c r="T42" s="268"/>
      <c r="U42" s="268"/>
      <c r="V42" s="268"/>
      <c r="W42" s="269"/>
    </row>
    <row r="43" spans="2:23" ht="19.5" customHeight="1">
      <c r="B43" s="39" t="s">
        <v>153</v>
      </c>
      <c r="C43" s="268" t="s">
        <v>155</v>
      </c>
      <c r="D43" s="268"/>
      <c r="E43" s="268"/>
      <c r="F43" s="268"/>
      <c r="G43" s="268"/>
      <c r="H43" s="268"/>
      <c r="I43" s="268"/>
      <c r="J43" s="268"/>
      <c r="K43" s="268"/>
      <c r="L43" s="268"/>
      <c r="M43" s="268"/>
      <c r="N43" s="268"/>
      <c r="O43" s="268"/>
      <c r="P43" s="268"/>
      <c r="Q43" s="268"/>
      <c r="R43" s="268"/>
      <c r="S43" s="268"/>
      <c r="T43" s="268"/>
      <c r="U43" s="268"/>
      <c r="V43" s="268"/>
      <c r="W43" s="269"/>
    </row>
    <row r="44" spans="2:23" ht="19.5" customHeight="1">
      <c r="B44" s="39" t="s">
        <v>301</v>
      </c>
      <c r="C44" s="268" t="s">
        <v>303</v>
      </c>
      <c r="D44" s="268"/>
      <c r="E44" s="268"/>
      <c r="F44" s="268"/>
      <c r="G44" s="268"/>
      <c r="H44" s="268"/>
      <c r="I44" s="268"/>
      <c r="J44" s="268"/>
      <c r="K44" s="268"/>
      <c r="L44" s="268"/>
      <c r="M44" s="268"/>
      <c r="N44" s="268"/>
      <c r="O44" s="268"/>
      <c r="P44" s="268"/>
      <c r="Q44" s="268"/>
      <c r="R44" s="268"/>
      <c r="S44" s="268"/>
      <c r="T44" s="268"/>
      <c r="U44" s="268"/>
      <c r="V44" s="268"/>
      <c r="W44" s="269"/>
    </row>
    <row r="45" spans="2:23" ht="19.5" customHeight="1">
      <c r="B45" s="39" t="s">
        <v>302</v>
      </c>
      <c r="C45" s="268" t="s">
        <v>304</v>
      </c>
      <c r="D45" s="268"/>
      <c r="E45" s="268"/>
      <c r="F45" s="268"/>
      <c r="G45" s="268"/>
      <c r="H45" s="268"/>
      <c r="I45" s="268"/>
      <c r="J45" s="268"/>
      <c r="K45" s="268"/>
      <c r="L45" s="268"/>
      <c r="M45" s="268"/>
      <c r="N45" s="268"/>
      <c r="O45" s="268"/>
      <c r="P45" s="268"/>
      <c r="Q45" s="268"/>
      <c r="R45" s="268"/>
      <c r="S45" s="268"/>
      <c r="T45" s="268"/>
      <c r="U45" s="268"/>
      <c r="V45" s="268"/>
      <c r="W45" s="269"/>
    </row>
    <row r="46" spans="2:23" ht="15.75" thickBot="1">
      <c r="B46" s="270"/>
      <c r="C46" s="271"/>
      <c r="D46" s="271"/>
      <c r="E46" s="271"/>
      <c r="F46" s="271"/>
      <c r="G46" s="271"/>
      <c r="H46" s="271"/>
      <c r="I46" s="271"/>
      <c r="J46" s="271"/>
      <c r="K46" s="271"/>
      <c r="L46" s="271"/>
      <c r="M46" s="271"/>
      <c r="N46" s="271"/>
      <c r="O46" s="271"/>
      <c r="P46" s="271"/>
      <c r="Q46" s="271"/>
      <c r="R46" s="271"/>
      <c r="S46" s="271"/>
      <c r="T46" s="271"/>
      <c r="U46" s="271"/>
      <c r="V46" s="271"/>
      <c r="W46" s="272"/>
    </row>
  </sheetData>
  <sheetProtection algorithmName="SHA-512" hashValue="H1Uy95H1Fu3/ohgsp2pEKTN5c2IHWtIukS8cHG06MvxXuCjfBesY3rfxkYSEOacKJO21AuZ8qbJcP3tVml0SAA==" saltValue="/VHhZOZiz3g/nkkhsPiawA==" spinCount="100000" sheet="1" objects="1" scenarios="1" selectLockedCells="1"/>
  <mergeCells count="237">
    <mergeCell ref="C41:W41"/>
    <mergeCell ref="C42:W42"/>
    <mergeCell ref="C43:W43"/>
    <mergeCell ref="B46:W46"/>
    <mergeCell ref="B31:D31"/>
    <mergeCell ref="R31:U31"/>
    <mergeCell ref="V31:W31"/>
    <mergeCell ref="C37:W37"/>
    <mergeCell ref="C38:W38"/>
    <mergeCell ref="C39:W39"/>
    <mergeCell ref="B33:W35"/>
    <mergeCell ref="C44:W44"/>
    <mergeCell ref="C45:W45"/>
    <mergeCell ref="R30:S30"/>
    <mergeCell ref="V30:W30"/>
    <mergeCell ref="C30:D30"/>
    <mergeCell ref="F30:G30"/>
    <mergeCell ref="H30:I30"/>
    <mergeCell ref="J30:K30"/>
    <mergeCell ref="L30:M30"/>
    <mergeCell ref="O30:P30"/>
    <mergeCell ref="C40:W40"/>
    <mergeCell ref="R28:S28"/>
    <mergeCell ref="V28:W28"/>
    <mergeCell ref="C29:D29"/>
    <mergeCell ref="F29:G29"/>
    <mergeCell ref="H29:I29"/>
    <mergeCell ref="J29:K29"/>
    <mergeCell ref="L29:M29"/>
    <mergeCell ref="O29:P29"/>
    <mergeCell ref="R29:S29"/>
    <mergeCell ref="V29:W29"/>
    <mergeCell ref="C28:D28"/>
    <mergeCell ref="F28:G28"/>
    <mergeCell ref="H28:I28"/>
    <mergeCell ref="J28:K28"/>
    <mergeCell ref="L28:M28"/>
    <mergeCell ref="O28:P28"/>
    <mergeCell ref="R26:S26"/>
    <mergeCell ref="V26:W26"/>
    <mergeCell ref="C27:D27"/>
    <mergeCell ref="F27:G27"/>
    <mergeCell ref="H27:I27"/>
    <mergeCell ref="J27:K27"/>
    <mergeCell ref="L27:M27"/>
    <mergeCell ref="O27:P27"/>
    <mergeCell ref="R27:S27"/>
    <mergeCell ref="V27:W27"/>
    <mergeCell ref="C26:D26"/>
    <mergeCell ref="F26:G26"/>
    <mergeCell ref="H26:I26"/>
    <mergeCell ref="J26:K26"/>
    <mergeCell ref="L26:M26"/>
    <mergeCell ref="O26:P26"/>
    <mergeCell ref="R18:S18"/>
    <mergeCell ref="V18:W18"/>
    <mergeCell ref="C19:D19"/>
    <mergeCell ref="F19:G19"/>
    <mergeCell ref="H19:I19"/>
    <mergeCell ref="J19:K19"/>
    <mergeCell ref="L19:M19"/>
    <mergeCell ref="O19:P19"/>
    <mergeCell ref="R19:S19"/>
    <mergeCell ref="V19:W19"/>
    <mergeCell ref="C18:D18"/>
    <mergeCell ref="F18:G18"/>
    <mergeCell ref="H18:I18"/>
    <mergeCell ref="J18:K18"/>
    <mergeCell ref="L18:M18"/>
    <mergeCell ref="O18:P18"/>
    <mergeCell ref="R16:S16"/>
    <mergeCell ref="V16:W16"/>
    <mergeCell ref="C17:D17"/>
    <mergeCell ref="F17:G17"/>
    <mergeCell ref="H17:I17"/>
    <mergeCell ref="J17:K17"/>
    <mergeCell ref="L17:M17"/>
    <mergeCell ref="O17:P17"/>
    <mergeCell ref="R17:S17"/>
    <mergeCell ref="V17:W17"/>
    <mergeCell ref="C16:D16"/>
    <mergeCell ref="F16:G16"/>
    <mergeCell ref="H16:I16"/>
    <mergeCell ref="J16:K16"/>
    <mergeCell ref="L16:M16"/>
    <mergeCell ref="O16:P16"/>
    <mergeCell ref="R14:S14"/>
    <mergeCell ref="V14:W14"/>
    <mergeCell ref="C15:D15"/>
    <mergeCell ref="F15:G15"/>
    <mergeCell ref="H15:I15"/>
    <mergeCell ref="J15:K15"/>
    <mergeCell ref="L15:M15"/>
    <mergeCell ref="O15:P15"/>
    <mergeCell ref="R15:S15"/>
    <mergeCell ref="V15:W15"/>
    <mergeCell ref="C14:D14"/>
    <mergeCell ref="F14:G14"/>
    <mergeCell ref="H14:I14"/>
    <mergeCell ref="J14:K14"/>
    <mergeCell ref="L14:M14"/>
    <mergeCell ref="O14:P14"/>
    <mergeCell ref="R12:S12"/>
    <mergeCell ref="V12:W12"/>
    <mergeCell ref="C13:D13"/>
    <mergeCell ref="F13:G13"/>
    <mergeCell ref="H13:I13"/>
    <mergeCell ref="J13:K13"/>
    <mergeCell ref="L13:M13"/>
    <mergeCell ref="O13:P13"/>
    <mergeCell ref="R13:S13"/>
    <mergeCell ref="V13:W13"/>
    <mergeCell ref="C12:D12"/>
    <mergeCell ref="F12:G12"/>
    <mergeCell ref="H12:I12"/>
    <mergeCell ref="J12:K12"/>
    <mergeCell ref="L12:M12"/>
    <mergeCell ref="O12:P12"/>
    <mergeCell ref="R10:S10"/>
    <mergeCell ref="V10:W10"/>
    <mergeCell ref="C11:D11"/>
    <mergeCell ref="F11:G11"/>
    <mergeCell ref="H11:I11"/>
    <mergeCell ref="J11:K11"/>
    <mergeCell ref="L11:M11"/>
    <mergeCell ref="O11:P11"/>
    <mergeCell ref="R11:S11"/>
    <mergeCell ref="V11:W11"/>
    <mergeCell ref="C10:D10"/>
    <mergeCell ref="F10:G10"/>
    <mergeCell ref="H10:I10"/>
    <mergeCell ref="J10:K10"/>
    <mergeCell ref="L10:M10"/>
    <mergeCell ref="O10:P10"/>
    <mergeCell ref="R8:S8"/>
    <mergeCell ref="V8:W8"/>
    <mergeCell ref="C9:D9"/>
    <mergeCell ref="F9:G9"/>
    <mergeCell ref="H9:I9"/>
    <mergeCell ref="J9:K9"/>
    <mergeCell ref="L9:M9"/>
    <mergeCell ref="O9:P9"/>
    <mergeCell ref="R9:S9"/>
    <mergeCell ref="V9:W9"/>
    <mergeCell ref="C8:D8"/>
    <mergeCell ref="F8:G8"/>
    <mergeCell ref="H8:I8"/>
    <mergeCell ref="J8:K8"/>
    <mergeCell ref="L8:M8"/>
    <mergeCell ref="O8:P8"/>
    <mergeCell ref="R6:S6"/>
    <mergeCell ref="V6:W6"/>
    <mergeCell ref="C7:D7"/>
    <mergeCell ref="F7:G7"/>
    <mergeCell ref="H7:I7"/>
    <mergeCell ref="J7:K7"/>
    <mergeCell ref="L7:M7"/>
    <mergeCell ref="O7:P7"/>
    <mergeCell ref="R7:S7"/>
    <mergeCell ref="V7:W7"/>
    <mergeCell ref="C6:D6"/>
    <mergeCell ref="F6:G6"/>
    <mergeCell ref="H6:I6"/>
    <mergeCell ref="J6:K6"/>
    <mergeCell ref="L6:M6"/>
    <mergeCell ref="O6:P6"/>
    <mergeCell ref="C5:D5"/>
    <mergeCell ref="F5:G5"/>
    <mergeCell ref="H5:I5"/>
    <mergeCell ref="J5:K5"/>
    <mergeCell ref="L5:M5"/>
    <mergeCell ref="O5:P5"/>
    <mergeCell ref="R5:S5"/>
    <mergeCell ref="V5:W5"/>
    <mergeCell ref="C4:D4"/>
    <mergeCell ref="F4:G4"/>
    <mergeCell ref="H4:I4"/>
    <mergeCell ref="J4:K4"/>
    <mergeCell ref="L4:M4"/>
    <mergeCell ref="O4:P4"/>
    <mergeCell ref="B1:W1"/>
    <mergeCell ref="B2:F2"/>
    <mergeCell ref="G2:K2"/>
    <mergeCell ref="L2:Q2"/>
    <mergeCell ref="R2:W2"/>
    <mergeCell ref="B3:K3"/>
    <mergeCell ref="L3:W3"/>
    <mergeCell ref="R4:S4"/>
    <mergeCell ref="V4:W4"/>
    <mergeCell ref="C20:D20"/>
    <mergeCell ref="F20:G20"/>
    <mergeCell ref="H20:I20"/>
    <mergeCell ref="J20:K20"/>
    <mergeCell ref="L20:M20"/>
    <mergeCell ref="O20:P20"/>
    <mergeCell ref="R20:S20"/>
    <mergeCell ref="V20:W20"/>
    <mergeCell ref="C21:D21"/>
    <mergeCell ref="F21:G21"/>
    <mergeCell ref="H21:I21"/>
    <mergeCell ref="J21:K21"/>
    <mergeCell ref="L21:M21"/>
    <mergeCell ref="O21:P21"/>
    <mergeCell ref="R21:S21"/>
    <mergeCell ref="V21:W21"/>
    <mergeCell ref="C22:D22"/>
    <mergeCell ref="F22:G22"/>
    <mergeCell ref="H22:I22"/>
    <mergeCell ref="J22:K22"/>
    <mergeCell ref="L22:M22"/>
    <mergeCell ref="O22:P22"/>
    <mergeCell ref="R22:S22"/>
    <mergeCell ref="V22:W22"/>
    <mergeCell ref="C23:D23"/>
    <mergeCell ref="F23:G23"/>
    <mergeCell ref="H23:I23"/>
    <mergeCell ref="J23:K23"/>
    <mergeCell ref="L23:M23"/>
    <mergeCell ref="O23:P23"/>
    <mergeCell ref="R23:S23"/>
    <mergeCell ref="V23:W23"/>
    <mergeCell ref="C24:D24"/>
    <mergeCell ref="F24:G24"/>
    <mergeCell ref="H24:I24"/>
    <mergeCell ref="J24:K24"/>
    <mergeCell ref="L24:M24"/>
    <mergeCell ref="O24:P24"/>
    <mergeCell ref="R24:S24"/>
    <mergeCell ref="V24:W24"/>
    <mergeCell ref="C25:D25"/>
    <mergeCell ref="F25:G25"/>
    <mergeCell ref="H25:I25"/>
    <mergeCell ref="J25:K25"/>
    <mergeCell ref="L25:M25"/>
    <mergeCell ref="O25:P25"/>
    <mergeCell ref="R25:S25"/>
    <mergeCell ref="V25:W25"/>
  </mergeCells>
  <conditionalFormatting sqref="B33:W35">
    <cfRule type="containsBlanks" dxfId="1" priority="1">
      <formula>LEN(TRIM(B33))=0</formula>
    </cfRule>
  </conditionalFormatting>
  <pageMargins left="0.7" right="0.7"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39F3297D-D60D-4538-AB42-9F0DAB1EE385}">
            <xm:f>AND('HVAC Workbook'!$J$23&lt;$B6,'HVAC Workbook'!$J$24&lt;$B6)</xm:f>
            <x14:dxf>
              <fill>
                <patternFill>
                  <bgColor theme="0" tint="-0.24994659260841701"/>
                </patternFill>
              </fill>
            </x14:dxf>
          </x14:cfRule>
          <xm:sqref>B6:W30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336E-4F4B-4856-BFED-ACB9AD48F5FA}">
  <dimension ref="B1:V31"/>
  <sheetViews>
    <sheetView workbookViewId="0">
      <selection activeCell="L11" sqref="L11:M11"/>
    </sheetView>
  </sheetViews>
  <sheetFormatPr defaultColWidth="9.140625" defaultRowHeight="15"/>
  <cols>
    <col min="1" max="1" width="5.7109375" style="40" customWidth="1"/>
    <col min="2" max="16384" width="9.140625" style="40"/>
  </cols>
  <sheetData>
    <row r="1" spans="2:22" ht="19.5" customHeight="1">
      <c r="B1" s="284" t="s">
        <v>156</v>
      </c>
      <c r="C1" s="285"/>
      <c r="D1" s="285"/>
      <c r="E1" s="285"/>
      <c r="F1" s="285"/>
      <c r="G1" s="285"/>
      <c r="H1" s="285"/>
      <c r="I1" s="285"/>
      <c r="J1" s="285"/>
      <c r="K1" s="285"/>
      <c r="L1" s="285"/>
      <c r="M1" s="285"/>
      <c r="N1" s="285"/>
      <c r="O1" s="285"/>
      <c r="P1" s="285"/>
      <c r="Q1" s="285"/>
      <c r="R1" s="285"/>
      <c r="S1" s="285"/>
      <c r="T1" s="285"/>
      <c r="U1" s="285"/>
      <c r="V1" s="286"/>
    </row>
    <row r="2" spans="2:22" ht="19.5" customHeight="1">
      <c r="B2" s="248" t="s">
        <v>1</v>
      </c>
      <c r="C2" s="249"/>
      <c r="D2" s="249"/>
      <c r="E2" s="249"/>
      <c r="F2" s="249"/>
      <c r="G2" s="250" t="str">
        <f>IF(ISBLANK('HVAC Workbook'!D4),"",'HVAC Workbook'!D4)</f>
        <v/>
      </c>
      <c r="H2" s="250"/>
      <c r="I2" s="250"/>
      <c r="J2" s="250"/>
      <c r="K2" s="251"/>
      <c r="L2" s="252" t="s">
        <v>2</v>
      </c>
      <c r="M2" s="249"/>
      <c r="N2" s="249"/>
      <c r="O2" s="249"/>
      <c r="P2" s="249"/>
      <c r="Q2" s="249"/>
      <c r="R2" s="250" t="str">
        <f>IF(ISBLANK('HVAC Workbook'!I4),"",'HVAC Workbook'!I4)</f>
        <v/>
      </c>
      <c r="S2" s="250"/>
      <c r="T2" s="250"/>
      <c r="U2" s="250"/>
      <c r="V2" s="253"/>
    </row>
    <row r="3" spans="2:22" ht="19.5" customHeight="1">
      <c r="B3" s="287" t="s">
        <v>130</v>
      </c>
      <c r="C3" s="288"/>
      <c r="D3" s="288"/>
      <c r="E3" s="288"/>
      <c r="F3" s="288"/>
      <c r="G3" s="288"/>
      <c r="H3" s="288"/>
      <c r="I3" s="288"/>
      <c r="J3" s="257" t="s">
        <v>131</v>
      </c>
      <c r="K3" s="258"/>
      <c r="L3" s="258"/>
      <c r="M3" s="258"/>
      <c r="N3" s="258"/>
      <c r="O3" s="258"/>
      <c r="P3" s="258"/>
      <c r="Q3" s="258"/>
      <c r="R3" s="258"/>
      <c r="S3" s="258"/>
      <c r="T3" s="258"/>
      <c r="U3" s="258"/>
      <c r="V3" s="259"/>
    </row>
    <row r="4" spans="2:22" s="20" customFormat="1" ht="30">
      <c r="B4" s="24"/>
      <c r="C4" s="261" t="s">
        <v>132</v>
      </c>
      <c r="D4" s="261"/>
      <c r="E4" s="22" t="s">
        <v>133</v>
      </c>
      <c r="F4" s="260" t="s">
        <v>138</v>
      </c>
      <c r="G4" s="260"/>
      <c r="H4" s="260" t="s">
        <v>157</v>
      </c>
      <c r="I4" s="260"/>
      <c r="J4" s="261" t="s">
        <v>158</v>
      </c>
      <c r="K4" s="261"/>
      <c r="L4" s="261" t="s">
        <v>159</v>
      </c>
      <c r="M4" s="261"/>
      <c r="N4" s="260" t="s">
        <v>138</v>
      </c>
      <c r="O4" s="260"/>
      <c r="P4" s="260" t="s">
        <v>160</v>
      </c>
      <c r="Q4" s="260"/>
      <c r="R4" s="261" t="s">
        <v>161</v>
      </c>
      <c r="S4" s="261"/>
      <c r="T4" s="261"/>
      <c r="U4" s="261" t="s">
        <v>141</v>
      </c>
      <c r="V4" s="262"/>
    </row>
    <row r="5" spans="2:22" ht="19.5" customHeight="1">
      <c r="B5" s="24" t="s">
        <v>142</v>
      </c>
      <c r="C5" s="263">
        <v>2</v>
      </c>
      <c r="D5" s="263"/>
      <c r="E5" s="25" t="s">
        <v>162</v>
      </c>
      <c r="F5" s="265">
        <v>8000</v>
      </c>
      <c r="G5" s="265"/>
      <c r="H5" s="264">
        <v>7.7</v>
      </c>
      <c r="I5" s="264"/>
      <c r="J5" s="263" t="s">
        <v>163</v>
      </c>
      <c r="K5" s="263"/>
      <c r="L5" s="263" t="s">
        <v>164</v>
      </c>
      <c r="M5" s="263"/>
      <c r="N5" s="265">
        <v>8000</v>
      </c>
      <c r="O5" s="265"/>
      <c r="P5" s="264">
        <v>10.6</v>
      </c>
      <c r="Q5" s="264"/>
      <c r="R5" s="263" t="s">
        <v>82</v>
      </c>
      <c r="S5" s="263"/>
      <c r="T5" s="263"/>
      <c r="U5" s="289">
        <v>250</v>
      </c>
      <c r="V5" s="290"/>
    </row>
    <row r="6" spans="2:22" ht="19.5" customHeight="1">
      <c r="B6" s="24">
        <v>1</v>
      </c>
      <c r="C6" s="240"/>
      <c r="D6" s="240"/>
      <c r="E6" s="28"/>
      <c r="F6" s="242"/>
      <c r="G6" s="242"/>
      <c r="H6" s="241"/>
      <c r="I6" s="241"/>
      <c r="J6" s="240"/>
      <c r="K6" s="240"/>
      <c r="L6" s="240"/>
      <c r="M6" s="240"/>
      <c r="N6" s="242"/>
      <c r="O6" s="242"/>
      <c r="P6" s="241"/>
      <c r="Q6" s="241"/>
      <c r="R6" s="240"/>
      <c r="S6" s="240"/>
      <c r="T6" s="240"/>
      <c r="U6" s="291"/>
      <c r="V6" s="292"/>
    </row>
    <row r="7" spans="2:22" ht="19.5" customHeight="1">
      <c r="B7" s="24">
        <v>2</v>
      </c>
      <c r="C7" s="240"/>
      <c r="D7" s="240"/>
      <c r="E7" s="28"/>
      <c r="F7" s="242"/>
      <c r="G7" s="242"/>
      <c r="H7" s="241"/>
      <c r="I7" s="241"/>
      <c r="J7" s="240"/>
      <c r="K7" s="240"/>
      <c r="L7" s="240"/>
      <c r="M7" s="240"/>
      <c r="N7" s="242"/>
      <c r="O7" s="242"/>
      <c r="P7" s="241"/>
      <c r="Q7" s="241"/>
      <c r="R7" s="240"/>
      <c r="S7" s="240"/>
      <c r="T7" s="240"/>
      <c r="U7" s="291"/>
      <c r="V7" s="292"/>
    </row>
    <row r="8" spans="2:22" ht="19.5" customHeight="1">
      <c r="B8" s="24">
        <v>3</v>
      </c>
      <c r="C8" s="240"/>
      <c r="D8" s="240"/>
      <c r="E8" s="28"/>
      <c r="F8" s="242"/>
      <c r="G8" s="242"/>
      <c r="H8" s="241"/>
      <c r="I8" s="241"/>
      <c r="J8" s="240"/>
      <c r="K8" s="240"/>
      <c r="L8" s="240"/>
      <c r="M8" s="240"/>
      <c r="N8" s="242"/>
      <c r="O8" s="242"/>
      <c r="P8" s="241"/>
      <c r="Q8" s="241"/>
      <c r="R8" s="240"/>
      <c r="S8" s="240"/>
      <c r="T8" s="240"/>
      <c r="U8" s="291"/>
      <c r="V8" s="292"/>
    </row>
    <row r="9" spans="2:22" ht="19.5" customHeight="1">
      <c r="B9" s="24">
        <v>4</v>
      </c>
      <c r="C9" s="240"/>
      <c r="D9" s="240"/>
      <c r="E9" s="28"/>
      <c r="F9" s="242"/>
      <c r="G9" s="242"/>
      <c r="H9" s="241"/>
      <c r="I9" s="241"/>
      <c r="J9" s="240"/>
      <c r="K9" s="240"/>
      <c r="L9" s="240"/>
      <c r="M9" s="240"/>
      <c r="N9" s="242"/>
      <c r="O9" s="242"/>
      <c r="P9" s="241"/>
      <c r="Q9" s="241"/>
      <c r="R9" s="240"/>
      <c r="S9" s="240"/>
      <c r="T9" s="240"/>
      <c r="U9" s="291"/>
      <c r="V9" s="292"/>
    </row>
    <row r="10" spans="2:22" ht="19.5" customHeight="1">
      <c r="B10" s="24">
        <v>5</v>
      </c>
      <c r="C10" s="240"/>
      <c r="D10" s="240"/>
      <c r="E10" s="28"/>
      <c r="F10" s="242"/>
      <c r="G10" s="242"/>
      <c r="H10" s="241"/>
      <c r="I10" s="241"/>
      <c r="J10" s="240"/>
      <c r="K10" s="240"/>
      <c r="L10" s="240"/>
      <c r="M10" s="240"/>
      <c r="N10" s="242"/>
      <c r="O10" s="242"/>
      <c r="P10" s="241"/>
      <c r="Q10" s="241"/>
      <c r="R10" s="240"/>
      <c r="S10" s="240"/>
      <c r="T10" s="240"/>
      <c r="U10" s="291"/>
      <c r="V10" s="292"/>
    </row>
    <row r="11" spans="2:22" ht="19.5" customHeight="1">
      <c r="B11" s="24">
        <v>6</v>
      </c>
      <c r="C11" s="240"/>
      <c r="D11" s="240"/>
      <c r="E11" s="28"/>
      <c r="F11" s="242"/>
      <c r="G11" s="242"/>
      <c r="H11" s="241"/>
      <c r="I11" s="241"/>
      <c r="J11" s="240"/>
      <c r="K11" s="240"/>
      <c r="L11" s="240"/>
      <c r="M11" s="240"/>
      <c r="N11" s="242"/>
      <c r="O11" s="242"/>
      <c r="P11" s="241"/>
      <c r="Q11" s="241"/>
      <c r="R11" s="240"/>
      <c r="S11" s="240"/>
      <c r="T11" s="240"/>
      <c r="U11" s="291"/>
      <c r="V11" s="292"/>
    </row>
    <row r="12" spans="2:22" ht="19.5" customHeight="1">
      <c r="B12" s="24">
        <v>7</v>
      </c>
      <c r="C12" s="240"/>
      <c r="D12" s="240"/>
      <c r="E12" s="28"/>
      <c r="F12" s="242"/>
      <c r="G12" s="242"/>
      <c r="H12" s="241"/>
      <c r="I12" s="241"/>
      <c r="J12" s="240"/>
      <c r="K12" s="240"/>
      <c r="L12" s="240"/>
      <c r="M12" s="240"/>
      <c r="N12" s="242"/>
      <c r="O12" s="242"/>
      <c r="P12" s="241"/>
      <c r="Q12" s="241"/>
      <c r="R12" s="240"/>
      <c r="S12" s="240"/>
      <c r="T12" s="240"/>
      <c r="U12" s="291"/>
      <c r="V12" s="292"/>
    </row>
    <row r="13" spans="2:22" ht="19.5" customHeight="1">
      <c r="B13" s="24">
        <v>8</v>
      </c>
      <c r="C13" s="240"/>
      <c r="D13" s="240"/>
      <c r="E13" s="28"/>
      <c r="F13" s="242"/>
      <c r="G13" s="242"/>
      <c r="H13" s="241"/>
      <c r="I13" s="241"/>
      <c r="J13" s="240"/>
      <c r="K13" s="240"/>
      <c r="L13" s="240"/>
      <c r="M13" s="240"/>
      <c r="N13" s="242"/>
      <c r="O13" s="242"/>
      <c r="P13" s="241"/>
      <c r="Q13" s="241"/>
      <c r="R13" s="240"/>
      <c r="S13" s="240"/>
      <c r="T13" s="240"/>
      <c r="U13" s="291"/>
      <c r="V13" s="292"/>
    </row>
    <row r="14" spans="2:22" ht="19.5" customHeight="1">
      <c r="B14" s="24">
        <v>9</v>
      </c>
      <c r="C14" s="240"/>
      <c r="D14" s="240"/>
      <c r="E14" s="28"/>
      <c r="F14" s="242"/>
      <c r="G14" s="242"/>
      <c r="H14" s="241"/>
      <c r="I14" s="241"/>
      <c r="J14" s="240"/>
      <c r="K14" s="240"/>
      <c r="L14" s="240"/>
      <c r="M14" s="240"/>
      <c r="N14" s="242"/>
      <c r="O14" s="242"/>
      <c r="P14" s="241"/>
      <c r="Q14" s="241"/>
      <c r="R14" s="240"/>
      <c r="S14" s="240"/>
      <c r="T14" s="240"/>
      <c r="U14" s="291"/>
      <c r="V14" s="292"/>
    </row>
    <row r="15" spans="2:22" ht="19.5" customHeight="1">
      <c r="B15" s="24">
        <v>10</v>
      </c>
      <c r="C15" s="240"/>
      <c r="D15" s="240"/>
      <c r="E15" s="28"/>
      <c r="F15" s="242"/>
      <c r="G15" s="242"/>
      <c r="H15" s="241"/>
      <c r="I15" s="241"/>
      <c r="J15" s="240"/>
      <c r="K15" s="240"/>
      <c r="L15" s="240"/>
      <c r="M15" s="240"/>
      <c r="N15" s="242"/>
      <c r="O15" s="242"/>
      <c r="P15" s="241"/>
      <c r="Q15" s="241"/>
      <c r="R15" s="240"/>
      <c r="S15" s="240"/>
      <c r="T15" s="240"/>
      <c r="U15" s="291"/>
      <c r="V15" s="292"/>
    </row>
    <row r="16" spans="2:22" ht="19.5" customHeight="1">
      <c r="B16" s="24">
        <v>11</v>
      </c>
      <c r="C16" s="240"/>
      <c r="D16" s="240"/>
      <c r="E16" s="28"/>
      <c r="F16" s="242"/>
      <c r="G16" s="242"/>
      <c r="H16" s="241"/>
      <c r="I16" s="241"/>
      <c r="J16" s="240"/>
      <c r="K16" s="240"/>
      <c r="L16" s="240"/>
      <c r="M16" s="240"/>
      <c r="N16" s="242"/>
      <c r="O16" s="242"/>
      <c r="P16" s="241"/>
      <c r="Q16" s="241"/>
      <c r="R16" s="240"/>
      <c r="S16" s="240"/>
      <c r="T16" s="240"/>
      <c r="U16" s="291"/>
      <c r="V16" s="292"/>
    </row>
    <row r="17" spans="2:22" ht="19.5" customHeight="1">
      <c r="B17" s="24">
        <v>12</v>
      </c>
      <c r="C17" s="240"/>
      <c r="D17" s="240"/>
      <c r="E17" s="28"/>
      <c r="F17" s="242"/>
      <c r="G17" s="242"/>
      <c r="H17" s="241"/>
      <c r="I17" s="241"/>
      <c r="J17" s="240"/>
      <c r="K17" s="240"/>
      <c r="L17" s="240"/>
      <c r="M17" s="240"/>
      <c r="N17" s="242"/>
      <c r="O17" s="242"/>
      <c r="P17" s="241"/>
      <c r="Q17" s="241"/>
      <c r="R17" s="240"/>
      <c r="S17" s="240"/>
      <c r="T17" s="240"/>
      <c r="U17" s="291"/>
      <c r="V17" s="292"/>
    </row>
    <row r="18" spans="2:22" ht="19.5" customHeight="1">
      <c r="B18" s="24">
        <v>13</v>
      </c>
      <c r="C18" s="240"/>
      <c r="D18" s="240"/>
      <c r="E18" s="28"/>
      <c r="F18" s="242"/>
      <c r="G18" s="242"/>
      <c r="H18" s="241"/>
      <c r="I18" s="241"/>
      <c r="J18" s="240"/>
      <c r="K18" s="240"/>
      <c r="L18" s="240"/>
      <c r="M18" s="240"/>
      <c r="N18" s="242"/>
      <c r="O18" s="242"/>
      <c r="P18" s="241"/>
      <c r="Q18" s="241"/>
      <c r="R18" s="240"/>
      <c r="S18" s="240"/>
      <c r="T18" s="240"/>
      <c r="U18" s="291"/>
      <c r="V18" s="292"/>
    </row>
    <row r="19" spans="2:22" ht="19.5" customHeight="1">
      <c r="B19" s="24">
        <v>14</v>
      </c>
      <c r="C19" s="240"/>
      <c r="D19" s="240"/>
      <c r="E19" s="28"/>
      <c r="F19" s="242"/>
      <c r="G19" s="242"/>
      <c r="H19" s="241"/>
      <c r="I19" s="241"/>
      <c r="J19" s="240"/>
      <c r="K19" s="240"/>
      <c r="L19" s="240"/>
      <c r="M19" s="240"/>
      <c r="N19" s="242"/>
      <c r="O19" s="242"/>
      <c r="P19" s="241"/>
      <c r="Q19" s="241"/>
      <c r="R19" s="240"/>
      <c r="S19" s="240"/>
      <c r="T19" s="240"/>
      <c r="U19" s="291"/>
      <c r="V19" s="292"/>
    </row>
    <row r="20" spans="2:22" ht="19.5" customHeight="1">
      <c r="B20" s="24">
        <v>15</v>
      </c>
      <c r="C20" s="240"/>
      <c r="D20" s="240"/>
      <c r="E20" s="28"/>
      <c r="F20" s="242"/>
      <c r="G20" s="242"/>
      <c r="H20" s="241"/>
      <c r="I20" s="241"/>
      <c r="J20" s="240"/>
      <c r="K20" s="240"/>
      <c r="L20" s="240"/>
      <c r="M20" s="240"/>
      <c r="N20" s="242"/>
      <c r="O20" s="242"/>
      <c r="P20" s="241"/>
      <c r="Q20" s="241"/>
      <c r="R20" s="240"/>
      <c r="S20" s="240"/>
      <c r="T20" s="240"/>
      <c r="U20" s="291"/>
      <c r="V20" s="292"/>
    </row>
    <row r="21" spans="2:22" ht="19.5" customHeight="1">
      <c r="B21" s="24">
        <v>16</v>
      </c>
      <c r="C21" s="240"/>
      <c r="D21" s="240"/>
      <c r="E21" s="28"/>
      <c r="F21" s="242"/>
      <c r="G21" s="242"/>
      <c r="H21" s="241"/>
      <c r="I21" s="241"/>
      <c r="J21" s="240"/>
      <c r="K21" s="240"/>
      <c r="L21" s="240"/>
      <c r="M21" s="240"/>
      <c r="N21" s="242"/>
      <c r="O21" s="242"/>
      <c r="P21" s="241"/>
      <c r="Q21" s="241"/>
      <c r="R21" s="240"/>
      <c r="S21" s="240"/>
      <c r="T21" s="240"/>
      <c r="U21" s="291"/>
      <c r="V21" s="292"/>
    </row>
    <row r="22" spans="2:22" ht="19.5" customHeight="1">
      <c r="B22" s="24">
        <v>17</v>
      </c>
      <c r="C22" s="240"/>
      <c r="D22" s="240"/>
      <c r="E22" s="28"/>
      <c r="F22" s="242"/>
      <c r="G22" s="242"/>
      <c r="H22" s="241"/>
      <c r="I22" s="241"/>
      <c r="J22" s="240"/>
      <c r="K22" s="240"/>
      <c r="L22" s="240"/>
      <c r="M22" s="240"/>
      <c r="N22" s="242"/>
      <c r="O22" s="242"/>
      <c r="P22" s="241"/>
      <c r="Q22" s="241"/>
      <c r="R22" s="240"/>
      <c r="S22" s="240"/>
      <c r="T22" s="240"/>
      <c r="U22" s="291"/>
      <c r="V22" s="292"/>
    </row>
    <row r="23" spans="2:22" ht="19.5" customHeight="1">
      <c r="B23" s="24">
        <v>18</v>
      </c>
      <c r="C23" s="240"/>
      <c r="D23" s="240"/>
      <c r="E23" s="28"/>
      <c r="F23" s="242"/>
      <c r="G23" s="242"/>
      <c r="H23" s="241"/>
      <c r="I23" s="241"/>
      <c r="J23" s="240"/>
      <c r="K23" s="240"/>
      <c r="L23" s="240"/>
      <c r="M23" s="240"/>
      <c r="N23" s="242"/>
      <c r="O23" s="242"/>
      <c r="P23" s="241"/>
      <c r="Q23" s="241"/>
      <c r="R23" s="240"/>
      <c r="S23" s="240"/>
      <c r="T23" s="240"/>
      <c r="U23" s="291"/>
      <c r="V23" s="292"/>
    </row>
    <row r="24" spans="2:22" ht="19.5" customHeight="1">
      <c r="B24" s="24">
        <v>19</v>
      </c>
      <c r="C24" s="240"/>
      <c r="D24" s="240"/>
      <c r="E24" s="28"/>
      <c r="F24" s="242"/>
      <c r="G24" s="242"/>
      <c r="H24" s="241"/>
      <c r="I24" s="241"/>
      <c r="J24" s="240"/>
      <c r="K24" s="240"/>
      <c r="L24" s="240"/>
      <c r="M24" s="240"/>
      <c r="N24" s="242"/>
      <c r="O24" s="242"/>
      <c r="P24" s="241"/>
      <c r="Q24" s="241"/>
      <c r="R24" s="240"/>
      <c r="S24" s="240"/>
      <c r="T24" s="240"/>
      <c r="U24" s="291"/>
      <c r="V24" s="292"/>
    </row>
    <row r="25" spans="2:22" ht="19.5" customHeight="1">
      <c r="B25" s="24">
        <v>20</v>
      </c>
      <c r="C25" s="240"/>
      <c r="D25" s="240"/>
      <c r="E25" s="28"/>
      <c r="F25" s="242"/>
      <c r="G25" s="242"/>
      <c r="H25" s="241"/>
      <c r="I25" s="241"/>
      <c r="J25" s="240"/>
      <c r="K25" s="240"/>
      <c r="L25" s="240"/>
      <c r="M25" s="240"/>
      <c r="N25" s="242"/>
      <c r="O25" s="242"/>
      <c r="P25" s="241"/>
      <c r="Q25" s="241"/>
      <c r="R25" s="240"/>
      <c r="S25" s="240"/>
      <c r="T25" s="240"/>
      <c r="U25" s="291"/>
      <c r="V25" s="292"/>
    </row>
    <row r="26" spans="2:22" ht="19.5" customHeight="1">
      <c r="B26" s="273" t="s">
        <v>144</v>
      </c>
      <c r="C26" s="274"/>
      <c r="D26" s="275"/>
      <c r="E26" s="31" t="str">
        <f>IF(SUMPRODUCT(--(E6:E25&lt;&gt;""))=0,"",COUNTIF(E6:E25,"&lt;&gt;"))</f>
        <v/>
      </c>
      <c r="F26" s="300" t="s">
        <v>145</v>
      </c>
      <c r="G26" s="301"/>
      <c r="H26" s="301"/>
      <c r="I26" s="301"/>
      <c r="J26" s="301"/>
      <c r="K26" s="301"/>
      <c r="L26" s="301"/>
      <c r="M26" s="301"/>
      <c r="N26" s="301"/>
      <c r="O26" s="301"/>
      <c r="P26" s="301"/>
      <c r="Q26" s="301"/>
      <c r="R26" s="301"/>
      <c r="S26" s="301"/>
      <c r="T26" s="301"/>
      <c r="U26" s="302" t="str">
        <f>IF(SUMPRODUCT(--(U6:V25&lt;&gt;""))=0,"",SUM(U6:V25))</f>
        <v/>
      </c>
      <c r="V26" s="303"/>
    </row>
    <row r="27" spans="2:22" ht="19.5" customHeight="1">
      <c r="B27" s="304" t="s">
        <v>146</v>
      </c>
      <c r="C27" s="295"/>
      <c r="D27" s="295"/>
      <c r="E27" s="295"/>
      <c r="F27" s="295"/>
      <c r="G27" s="295"/>
      <c r="H27" s="295"/>
      <c r="I27" s="295"/>
      <c r="J27" s="295"/>
      <c r="K27" s="295"/>
      <c r="L27" s="295"/>
      <c r="M27" s="295"/>
      <c r="N27" s="295"/>
      <c r="O27" s="295"/>
      <c r="P27" s="295"/>
      <c r="Q27" s="295"/>
      <c r="R27" s="295"/>
      <c r="S27" s="295"/>
      <c r="T27" s="295"/>
      <c r="U27" s="295"/>
      <c r="V27" s="296"/>
    </row>
    <row r="28" spans="2:22" ht="39" customHeight="1">
      <c r="B28" s="41" t="s">
        <v>147</v>
      </c>
      <c r="C28" s="293" t="s">
        <v>165</v>
      </c>
      <c r="D28" s="293"/>
      <c r="E28" s="293"/>
      <c r="F28" s="293"/>
      <c r="G28" s="293"/>
      <c r="H28" s="293"/>
      <c r="I28" s="293"/>
      <c r="J28" s="293"/>
      <c r="K28" s="293"/>
      <c r="L28" s="293"/>
      <c r="M28" s="293"/>
      <c r="N28" s="293"/>
      <c r="O28" s="293"/>
      <c r="P28" s="293"/>
      <c r="Q28" s="293"/>
      <c r="R28" s="293"/>
      <c r="S28" s="293"/>
      <c r="T28" s="293"/>
      <c r="U28" s="293"/>
      <c r="V28" s="294"/>
    </row>
    <row r="29" spans="2:22" ht="19.5" customHeight="1">
      <c r="B29" s="42" t="s">
        <v>149</v>
      </c>
      <c r="C29" s="295" t="s">
        <v>166</v>
      </c>
      <c r="D29" s="295"/>
      <c r="E29" s="295"/>
      <c r="F29" s="295"/>
      <c r="G29" s="295"/>
      <c r="H29" s="295"/>
      <c r="I29" s="295"/>
      <c r="J29" s="295"/>
      <c r="K29" s="295"/>
      <c r="L29" s="295"/>
      <c r="M29" s="295"/>
      <c r="N29" s="295"/>
      <c r="O29" s="295"/>
      <c r="P29" s="295"/>
      <c r="Q29" s="295"/>
      <c r="R29" s="295"/>
      <c r="S29" s="295"/>
      <c r="T29" s="295"/>
      <c r="U29" s="295"/>
      <c r="V29" s="296"/>
    </row>
    <row r="30" spans="2:22" ht="19.5" customHeight="1">
      <c r="B30" s="42" t="s">
        <v>151</v>
      </c>
      <c r="C30" s="295" t="s">
        <v>167</v>
      </c>
      <c r="D30" s="295"/>
      <c r="E30" s="295"/>
      <c r="F30" s="295"/>
      <c r="G30" s="295"/>
      <c r="H30" s="295"/>
      <c r="I30" s="295"/>
      <c r="J30" s="295"/>
      <c r="K30" s="295"/>
      <c r="L30" s="295"/>
      <c r="M30" s="295"/>
      <c r="N30" s="295"/>
      <c r="O30" s="295"/>
      <c r="P30" s="295"/>
      <c r="Q30" s="295"/>
      <c r="R30" s="295"/>
      <c r="S30" s="295"/>
      <c r="T30" s="295"/>
      <c r="U30" s="295"/>
      <c r="V30" s="296"/>
    </row>
    <row r="31" spans="2:22" ht="15.75" thickBot="1">
      <c r="B31" s="297"/>
      <c r="C31" s="298"/>
      <c r="D31" s="298"/>
      <c r="E31" s="298"/>
      <c r="F31" s="298"/>
      <c r="G31" s="298"/>
      <c r="H31" s="298"/>
      <c r="I31" s="298"/>
      <c r="J31" s="298"/>
      <c r="K31" s="298"/>
      <c r="L31" s="298"/>
      <c r="M31" s="298"/>
      <c r="N31" s="298"/>
      <c r="O31" s="298"/>
      <c r="P31" s="298"/>
      <c r="Q31" s="298"/>
      <c r="R31" s="298"/>
      <c r="S31" s="298"/>
      <c r="T31" s="298"/>
      <c r="U31" s="298"/>
      <c r="V31" s="299"/>
    </row>
  </sheetData>
  <mergeCells count="213">
    <mergeCell ref="C28:V28"/>
    <mergeCell ref="C29:V29"/>
    <mergeCell ref="C30:V30"/>
    <mergeCell ref="B31:V31"/>
    <mergeCell ref="R25:T25"/>
    <mergeCell ref="U25:V25"/>
    <mergeCell ref="B26:D26"/>
    <mergeCell ref="F26:T26"/>
    <mergeCell ref="U26:V26"/>
    <mergeCell ref="B27:V27"/>
    <mergeCell ref="P24:Q24"/>
    <mergeCell ref="R24:T24"/>
    <mergeCell ref="U24:V24"/>
    <mergeCell ref="C25:D25"/>
    <mergeCell ref="F25:G25"/>
    <mergeCell ref="H25:I25"/>
    <mergeCell ref="J25:K25"/>
    <mergeCell ref="L25:M25"/>
    <mergeCell ref="N25:O25"/>
    <mergeCell ref="P25:Q25"/>
    <mergeCell ref="C24:D24"/>
    <mergeCell ref="F24:G24"/>
    <mergeCell ref="H24:I24"/>
    <mergeCell ref="J24:K24"/>
    <mergeCell ref="L24:M24"/>
    <mergeCell ref="N24:O24"/>
    <mergeCell ref="C23:D23"/>
    <mergeCell ref="F23:G23"/>
    <mergeCell ref="H23:I23"/>
    <mergeCell ref="J23:K23"/>
    <mergeCell ref="L23:M23"/>
    <mergeCell ref="N23:O23"/>
    <mergeCell ref="P23:Q23"/>
    <mergeCell ref="R23:T23"/>
    <mergeCell ref="U23:V23"/>
    <mergeCell ref="C22:D22"/>
    <mergeCell ref="F22:G22"/>
    <mergeCell ref="H22:I22"/>
    <mergeCell ref="J22:K22"/>
    <mergeCell ref="L22:M22"/>
    <mergeCell ref="N22:O22"/>
    <mergeCell ref="P22:Q22"/>
    <mergeCell ref="R22:T22"/>
    <mergeCell ref="U22:V22"/>
    <mergeCell ref="P20:Q20"/>
    <mergeCell ref="R20:T20"/>
    <mergeCell ref="U20:V20"/>
    <mergeCell ref="C21:D21"/>
    <mergeCell ref="F21:G21"/>
    <mergeCell ref="H21:I21"/>
    <mergeCell ref="J21:K21"/>
    <mergeCell ref="L21:M21"/>
    <mergeCell ref="N21:O21"/>
    <mergeCell ref="P21:Q21"/>
    <mergeCell ref="C20:D20"/>
    <mergeCell ref="F20:G20"/>
    <mergeCell ref="H20:I20"/>
    <mergeCell ref="J20:K20"/>
    <mergeCell ref="L20:M20"/>
    <mergeCell ref="N20:O20"/>
    <mergeCell ref="R21:T21"/>
    <mergeCell ref="U21:V21"/>
    <mergeCell ref="C19:D19"/>
    <mergeCell ref="F19:G19"/>
    <mergeCell ref="H19:I19"/>
    <mergeCell ref="J19:K19"/>
    <mergeCell ref="L19:M19"/>
    <mergeCell ref="N19:O19"/>
    <mergeCell ref="P19:Q19"/>
    <mergeCell ref="R19:T19"/>
    <mergeCell ref="U19:V19"/>
    <mergeCell ref="C18:D18"/>
    <mergeCell ref="F18:G18"/>
    <mergeCell ref="H18:I18"/>
    <mergeCell ref="J18:K18"/>
    <mergeCell ref="L18:M18"/>
    <mergeCell ref="N18:O18"/>
    <mergeCell ref="P18:Q18"/>
    <mergeCell ref="R18:T18"/>
    <mergeCell ref="U18:V18"/>
    <mergeCell ref="P16:Q16"/>
    <mergeCell ref="R16:T16"/>
    <mergeCell ref="U16:V16"/>
    <mergeCell ref="C17:D17"/>
    <mergeCell ref="F17:G17"/>
    <mergeCell ref="H17:I17"/>
    <mergeCell ref="J17:K17"/>
    <mergeCell ref="L17:M17"/>
    <mergeCell ref="N17:O17"/>
    <mergeCell ref="P17:Q17"/>
    <mergeCell ref="C16:D16"/>
    <mergeCell ref="F16:G16"/>
    <mergeCell ref="H16:I16"/>
    <mergeCell ref="J16:K16"/>
    <mergeCell ref="L16:M16"/>
    <mergeCell ref="N16:O16"/>
    <mergeCell ref="R17:T17"/>
    <mergeCell ref="U17:V17"/>
    <mergeCell ref="C15:D15"/>
    <mergeCell ref="F15:G15"/>
    <mergeCell ref="H15:I15"/>
    <mergeCell ref="J15:K15"/>
    <mergeCell ref="L15:M15"/>
    <mergeCell ref="N15:O15"/>
    <mergeCell ref="P15:Q15"/>
    <mergeCell ref="R15:T15"/>
    <mergeCell ref="U15:V15"/>
    <mergeCell ref="C14:D14"/>
    <mergeCell ref="F14:G14"/>
    <mergeCell ref="H14:I14"/>
    <mergeCell ref="J14:K14"/>
    <mergeCell ref="L14:M14"/>
    <mergeCell ref="N14:O14"/>
    <mergeCell ref="P14:Q14"/>
    <mergeCell ref="R14:T14"/>
    <mergeCell ref="U14:V14"/>
    <mergeCell ref="P12:Q12"/>
    <mergeCell ref="R12:T12"/>
    <mergeCell ref="U12:V12"/>
    <mergeCell ref="C13:D13"/>
    <mergeCell ref="F13:G13"/>
    <mergeCell ref="H13:I13"/>
    <mergeCell ref="J13:K13"/>
    <mergeCell ref="L13:M13"/>
    <mergeCell ref="N13:O13"/>
    <mergeCell ref="P13:Q13"/>
    <mergeCell ref="C12:D12"/>
    <mergeCell ref="F12:G12"/>
    <mergeCell ref="H12:I12"/>
    <mergeCell ref="J12:K12"/>
    <mergeCell ref="L12:M12"/>
    <mergeCell ref="N12:O12"/>
    <mergeCell ref="R13:T13"/>
    <mergeCell ref="U13:V13"/>
    <mergeCell ref="C11:D11"/>
    <mergeCell ref="F11:G11"/>
    <mergeCell ref="H11:I11"/>
    <mergeCell ref="J11:K11"/>
    <mergeCell ref="L11:M11"/>
    <mergeCell ref="N11:O11"/>
    <mergeCell ref="P11:Q11"/>
    <mergeCell ref="R11:T11"/>
    <mergeCell ref="U11:V11"/>
    <mergeCell ref="C10:D10"/>
    <mergeCell ref="F10:G10"/>
    <mergeCell ref="H10:I10"/>
    <mergeCell ref="J10:K10"/>
    <mergeCell ref="L10:M10"/>
    <mergeCell ref="N10:O10"/>
    <mergeCell ref="P10:Q10"/>
    <mergeCell ref="R10:T10"/>
    <mergeCell ref="U10:V10"/>
    <mergeCell ref="P8:Q8"/>
    <mergeCell ref="R8:T8"/>
    <mergeCell ref="U8:V8"/>
    <mergeCell ref="C9:D9"/>
    <mergeCell ref="F9:G9"/>
    <mergeCell ref="H9:I9"/>
    <mergeCell ref="J9:K9"/>
    <mergeCell ref="L9:M9"/>
    <mergeCell ref="N9:O9"/>
    <mergeCell ref="P9:Q9"/>
    <mergeCell ref="C8:D8"/>
    <mergeCell ref="F8:G8"/>
    <mergeCell ref="H8:I8"/>
    <mergeCell ref="J8:K8"/>
    <mergeCell ref="L8:M8"/>
    <mergeCell ref="N8:O8"/>
    <mergeCell ref="R9:T9"/>
    <mergeCell ref="U9:V9"/>
    <mergeCell ref="C7:D7"/>
    <mergeCell ref="F7:G7"/>
    <mergeCell ref="H7:I7"/>
    <mergeCell ref="J7:K7"/>
    <mergeCell ref="L7:M7"/>
    <mergeCell ref="N7:O7"/>
    <mergeCell ref="P7:Q7"/>
    <mergeCell ref="R7:T7"/>
    <mergeCell ref="U7:V7"/>
    <mergeCell ref="R5:T5"/>
    <mergeCell ref="U5:V5"/>
    <mergeCell ref="C6:D6"/>
    <mergeCell ref="F6:G6"/>
    <mergeCell ref="H6:I6"/>
    <mergeCell ref="J6:K6"/>
    <mergeCell ref="L6:M6"/>
    <mergeCell ref="N6:O6"/>
    <mergeCell ref="P6:Q6"/>
    <mergeCell ref="R6:T6"/>
    <mergeCell ref="U6:V6"/>
    <mergeCell ref="C5:D5"/>
    <mergeCell ref="F5:G5"/>
    <mergeCell ref="H5:I5"/>
    <mergeCell ref="J5:K5"/>
    <mergeCell ref="L5:M5"/>
    <mergeCell ref="N5:O5"/>
    <mergeCell ref="P5:Q5"/>
    <mergeCell ref="C4:D4"/>
    <mergeCell ref="F4:G4"/>
    <mergeCell ref="H4:I4"/>
    <mergeCell ref="J4:K4"/>
    <mergeCell ref="L4:M4"/>
    <mergeCell ref="N4:O4"/>
    <mergeCell ref="B1:V1"/>
    <mergeCell ref="B2:F2"/>
    <mergeCell ref="G2:K2"/>
    <mergeCell ref="L2:Q2"/>
    <mergeCell ref="R2:V2"/>
    <mergeCell ref="B3:I3"/>
    <mergeCell ref="J3:V3"/>
    <mergeCell ref="P4:Q4"/>
    <mergeCell ref="R4:T4"/>
    <mergeCell ref="U4:V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ACCC-ABD1-4542-B60C-0FCA8BB198F8}">
  <dimension ref="B1:S61"/>
  <sheetViews>
    <sheetView showGridLines="0" workbookViewId="0">
      <selection activeCell="B17" sqref="B17:C17"/>
    </sheetView>
  </sheetViews>
  <sheetFormatPr defaultColWidth="9.140625" defaultRowHeight="15"/>
  <cols>
    <col min="1" max="1" width="5.7109375" customWidth="1"/>
    <col min="2" max="4" width="4.85546875" customWidth="1"/>
    <col min="5" max="17" width="5.7109375" customWidth="1"/>
    <col min="18" max="24" width="4.85546875" customWidth="1"/>
  </cols>
  <sheetData>
    <row r="1" spans="2:19" s="64" customFormat="1" ht="23.25">
      <c r="B1" s="305" t="s">
        <v>223</v>
      </c>
      <c r="C1" s="306"/>
      <c r="D1" s="306"/>
      <c r="E1" s="306"/>
      <c r="F1" s="306"/>
      <c r="G1" s="306"/>
      <c r="H1" s="306"/>
      <c r="I1" s="306"/>
      <c r="J1" s="306"/>
      <c r="K1" s="306"/>
      <c r="L1" s="306"/>
      <c r="M1" s="306"/>
      <c r="N1" s="306"/>
      <c r="O1" s="306"/>
      <c r="P1" s="306"/>
      <c r="Q1" s="306"/>
      <c r="R1" s="306"/>
      <c r="S1" s="307"/>
    </row>
    <row r="2" spans="2:19" s="65" customFormat="1" ht="20.25">
      <c r="B2" s="308" t="s">
        <v>224</v>
      </c>
      <c r="C2" s="309"/>
      <c r="D2" s="309"/>
      <c r="E2" s="309"/>
      <c r="F2" s="309"/>
      <c r="G2" s="309"/>
      <c r="H2" s="309"/>
      <c r="I2" s="309"/>
      <c r="J2" s="309"/>
      <c r="K2" s="309"/>
      <c r="L2" s="309"/>
      <c r="M2" s="309"/>
      <c r="N2" s="309"/>
      <c r="O2" s="309"/>
      <c r="P2" s="309"/>
      <c r="Q2" s="309"/>
      <c r="R2" s="309"/>
      <c r="S2" s="310"/>
    </row>
    <row r="3" spans="2:19">
      <c r="B3" s="311" t="s">
        <v>225</v>
      </c>
      <c r="C3" s="312"/>
      <c r="D3" s="312"/>
      <c r="E3" s="312"/>
      <c r="F3" s="312"/>
      <c r="G3" s="312"/>
      <c r="H3" s="312"/>
      <c r="I3" s="312"/>
      <c r="J3" s="312"/>
      <c r="K3" s="312"/>
      <c r="L3" s="312"/>
      <c r="M3" s="312"/>
      <c r="N3" s="312"/>
      <c r="O3" s="312"/>
      <c r="P3" s="312"/>
      <c r="Q3" s="312"/>
      <c r="R3" s="312"/>
      <c r="S3" s="313"/>
    </row>
    <row r="4" spans="2:19" s="66" customFormat="1" ht="18" customHeight="1">
      <c r="B4" s="314" t="s">
        <v>226</v>
      </c>
      <c r="C4" s="315"/>
      <c r="D4" s="315"/>
      <c r="E4" s="315"/>
      <c r="F4" s="315"/>
      <c r="G4" s="315"/>
      <c r="H4" s="315"/>
      <c r="I4" s="315"/>
      <c r="J4" s="315"/>
      <c r="K4" s="315"/>
      <c r="L4" s="315"/>
      <c r="M4" s="315"/>
      <c r="N4" s="315"/>
      <c r="O4" s="315"/>
      <c r="P4" s="315"/>
      <c r="Q4" s="315"/>
      <c r="R4" s="315"/>
      <c r="S4" s="316"/>
    </row>
    <row r="5" spans="2:19" ht="24" customHeight="1">
      <c r="B5" s="317" t="s">
        <v>270</v>
      </c>
      <c r="C5" s="318"/>
      <c r="D5" s="318"/>
      <c r="E5" s="319" t="str">
        <f>IF(ISBLANK('HVAC Workbook'!D4),"",'HVAC Workbook'!D4)</f>
        <v/>
      </c>
      <c r="F5" s="320"/>
      <c r="G5" s="320"/>
      <c r="H5" s="320"/>
      <c r="I5" s="320"/>
      <c r="J5" s="320"/>
      <c r="K5" s="320"/>
      <c r="L5" s="321" t="s">
        <v>227</v>
      </c>
      <c r="M5" s="274"/>
      <c r="N5" s="275"/>
      <c r="O5" s="322" t="str">
        <f>IF(ISBLANK('HVAC Workbook'!I4),"",'HVAC Workbook'!I4)</f>
        <v/>
      </c>
      <c r="P5" s="323"/>
      <c r="Q5" s="323"/>
      <c r="R5" s="323"/>
      <c r="S5" s="324"/>
    </row>
    <row r="6" spans="2:19" ht="24" hidden="1" customHeight="1">
      <c r="B6" s="325" t="s">
        <v>228</v>
      </c>
      <c r="C6" s="326"/>
      <c r="D6" s="326"/>
      <c r="E6" s="322"/>
      <c r="F6" s="323"/>
      <c r="G6" s="323"/>
      <c r="H6" s="323"/>
      <c r="I6" s="323"/>
      <c r="J6" s="323"/>
      <c r="K6" s="323"/>
      <c r="L6" s="327" t="s">
        <v>43</v>
      </c>
      <c r="M6" s="328"/>
      <c r="N6" s="329"/>
      <c r="O6" s="330"/>
      <c r="P6" s="331"/>
      <c r="Q6" s="331"/>
      <c r="R6" s="331"/>
      <c r="S6" s="332"/>
    </row>
    <row r="7" spans="2:19" ht="24" hidden="1" customHeight="1">
      <c r="B7" s="325" t="s">
        <v>229</v>
      </c>
      <c r="C7" s="326"/>
      <c r="D7" s="326"/>
      <c r="E7" s="333"/>
      <c r="F7" s="326"/>
      <c r="G7" s="326"/>
      <c r="H7" s="326"/>
      <c r="I7" s="326"/>
      <c r="J7" s="326"/>
      <c r="K7" s="334"/>
      <c r="L7" s="321" t="s">
        <v>230</v>
      </c>
      <c r="M7" s="274"/>
      <c r="N7" s="274"/>
      <c r="O7" s="333"/>
      <c r="P7" s="326"/>
      <c r="Q7" s="326"/>
      <c r="R7" s="326"/>
      <c r="S7" s="335"/>
    </row>
    <row r="8" spans="2:19" ht="24" customHeight="1">
      <c r="B8" s="325" t="s">
        <v>231</v>
      </c>
      <c r="C8" s="326"/>
      <c r="D8" s="326"/>
      <c r="E8" s="323"/>
      <c r="F8" s="323"/>
      <c r="G8" s="323"/>
      <c r="H8" s="323"/>
      <c r="I8" s="323"/>
      <c r="J8" s="323"/>
      <c r="K8" s="323"/>
      <c r="L8" s="323"/>
      <c r="M8" s="323"/>
      <c r="N8" s="323"/>
      <c r="O8" s="323"/>
      <c r="P8" s="323"/>
      <c r="Q8" s="323"/>
      <c r="R8" s="323"/>
      <c r="S8" s="324"/>
    </row>
    <row r="9" spans="2:19" s="67" customFormat="1" ht="18" customHeight="1">
      <c r="B9" s="336" t="s">
        <v>232</v>
      </c>
      <c r="C9" s="337"/>
      <c r="D9" s="337"/>
      <c r="E9" s="337"/>
      <c r="F9" s="337"/>
      <c r="G9" s="337"/>
      <c r="H9" s="337"/>
      <c r="I9" s="337"/>
      <c r="J9" s="337"/>
      <c r="K9" s="337"/>
      <c r="L9" s="337"/>
      <c r="M9" s="337"/>
      <c r="N9" s="337"/>
      <c r="O9" s="337"/>
      <c r="P9" s="337"/>
      <c r="Q9" s="337"/>
      <c r="R9" s="337"/>
      <c r="S9" s="338"/>
    </row>
    <row r="10" spans="2:19" ht="19.899999999999999" customHeight="1">
      <c r="B10" s="339" t="s">
        <v>233</v>
      </c>
      <c r="C10" s="340"/>
      <c r="D10" s="340" t="s">
        <v>234</v>
      </c>
      <c r="E10" s="340"/>
      <c r="F10" s="340"/>
      <c r="G10" s="340"/>
      <c r="H10" s="340"/>
      <c r="I10" s="340"/>
      <c r="J10" s="340"/>
      <c r="K10" s="340"/>
      <c r="L10" s="340"/>
      <c r="M10" s="340"/>
      <c r="N10" s="340"/>
      <c r="O10" s="340"/>
      <c r="P10" s="341"/>
      <c r="Q10" s="342" t="s">
        <v>141</v>
      </c>
      <c r="R10" s="340"/>
      <c r="S10" s="343"/>
    </row>
    <row r="11" spans="2:19" s="53" customFormat="1" ht="19.899999999999999" customHeight="1">
      <c r="B11" s="344"/>
      <c r="C11" s="345"/>
      <c r="D11" s="346" t="s">
        <v>70</v>
      </c>
      <c r="E11" s="346"/>
      <c r="F11" s="346"/>
      <c r="G11" s="346"/>
      <c r="H11" s="346"/>
      <c r="I11" s="346"/>
      <c r="J11" s="346"/>
      <c r="K11" s="346"/>
      <c r="L11" s="346"/>
      <c r="M11" s="346"/>
      <c r="N11" s="346"/>
      <c r="O11" s="346"/>
      <c r="P11" s="346"/>
      <c r="Q11" s="347"/>
      <c r="R11" s="347"/>
      <c r="S11" s="348"/>
    </row>
    <row r="12" spans="2:19" s="53" customFormat="1" ht="19.899999999999999" customHeight="1">
      <c r="B12" s="344"/>
      <c r="C12" s="345"/>
      <c r="D12" s="346" t="s">
        <v>235</v>
      </c>
      <c r="E12" s="346"/>
      <c r="F12" s="346"/>
      <c r="G12" s="346"/>
      <c r="H12" s="346"/>
      <c r="I12" s="346"/>
      <c r="J12" s="346"/>
      <c r="K12" s="346"/>
      <c r="L12" s="346"/>
      <c r="M12" s="346"/>
      <c r="N12" s="346"/>
      <c r="O12" s="346"/>
      <c r="P12" s="346"/>
      <c r="Q12" s="347"/>
      <c r="R12" s="347"/>
      <c r="S12" s="348"/>
    </row>
    <row r="13" spans="2:19" s="53" customFormat="1" ht="19.899999999999999" customHeight="1">
      <c r="B13" s="344"/>
      <c r="C13" s="345"/>
      <c r="D13" s="349"/>
      <c r="E13" s="349"/>
      <c r="F13" s="349"/>
      <c r="G13" s="349"/>
      <c r="H13" s="349"/>
      <c r="I13" s="349"/>
      <c r="J13" s="349"/>
      <c r="K13" s="349"/>
      <c r="L13" s="349"/>
      <c r="M13" s="349"/>
      <c r="N13" s="349"/>
      <c r="O13" s="349"/>
      <c r="P13" s="349"/>
      <c r="Q13" s="347"/>
      <c r="R13" s="347"/>
      <c r="S13" s="348"/>
    </row>
    <row r="14" spans="2:19" s="53" customFormat="1" ht="19.899999999999999" customHeight="1">
      <c r="B14" s="344"/>
      <c r="C14" s="345"/>
      <c r="D14" s="349"/>
      <c r="E14" s="349"/>
      <c r="F14" s="349"/>
      <c r="G14" s="349"/>
      <c r="H14" s="349"/>
      <c r="I14" s="349"/>
      <c r="J14" s="349"/>
      <c r="K14" s="349"/>
      <c r="L14" s="349"/>
      <c r="M14" s="349"/>
      <c r="N14" s="349"/>
      <c r="O14" s="349"/>
      <c r="P14" s="349"/>
      <c r="Q14" s="347"/>
      <c r="R14" s="347"/>
      <c r="S14" s="348"/>
    </row>
    <row r="15" spans="2:19" s="53" customFormat="1" ht="19.899999999999999" customHeight="1">
      <c r="B15" s="350"/>
      <c r="C15" s="351"/>
      <c r="D15" s="349"/>
      <c r="E15" s="349"/>
      <c r="F15" s="349"/>
      <c r="G15" s="349"/>
      <c r="H15" s="349"/>
      <c r="I15" s="349"/>
      <c r="J15" s="349"/>
      <c r="K15" s="349"/>
      <c r="L15" s="349"/>
      <c r="M15" s="349"/>
      <c r="N15" s="349"/>
      <c r="O15" s="349"/>
      <c r="P15" s="349"/>
      <c r="Q15" s="347"/>
      <c r="R15" s="347"/>
      <c r="S15" s="348"/>
    </row>
    <row r="16" spans="2:19" s="53" customFormat="1" ht="19.899999999999999" customHeight="1">
      <c r="B16" s="350"/>
      <c r="C16" s="351"/>
      <c r="D16" s="349"/>
      <c r="E16" s="349"/>
      <c r="F16" s="349"/>
      <c r="G16" s="349"/>
      <c r="H16" s="349"/>
      <c r="I16" s="349"/>
      <c r="J16" s="349"/>
      <c r="K16" s="349"/>
      <c r="L16" s="349"/>
      <c r="M16" s="349"/>
      <c r="N16" s="349"/>
      <c r="O16" s="349"/>
      <c r="P16" s="349"/>
      <c r="Q16" s="347"/>
      <c r="R16" s="347"/>
      <c r="S16" s="348"/>
    </row>
    <row r="17" spans="2:19" s="53" customFormat="1" ht="19.899999999999999" customHeight="1">
      <c r="B17" s="350"/>
      <c r="C17" s="351"/>
      <c r="D17" s="349"/>
      <c r="E17" s="349"/>
      <c r="F17" s="349"/>
      <c r="G17" s="349"/>
      <c r="H17" s="349"/>
      <c r="I17" s="349"/>
      <c r="J17" s="349"/>
      <c r="K17" s="349"/>
      <c r="L17" s="349"/>
      <c r="M17" s="349"/>
      <c r="N17" s="349"/>
      <c r="O17" s="349"/>
      <c r="P17" s="349"/>
      <c r="Q17" s="347"/>
      <c r="R17" s="347"/>
      <c r="S17" s="348"/>
    </row>
    <row r="18" spans="2:19" s="53" customFormat="1" ht="19.899999999999999" customHeight="1">
      <c r="B18" s="350"/>
      <c r="C18" s="351"/>
      <c r="D18" s="349"/>
      <c r="E18" s="349"/>
      <c r="F18" s="349"/>
      <c r="G18" s="349"/>
      <c r="H18" s="349"/>
      <c r="I18" s="349"/>
      <c r="J18" s="349"/>
      <c r="K18" s="349"/>
      <c r="L18" s="349"/>
      <c r="M18" s="349"/>
      <c r="N18" s="349"/>
      <c r="O18" s="349"/>
      <c r="P18" s="349"/>
      <c r="Q18" s="347"/>
      <c r="R18" s="347"/>
      <c r="S18" s="348"/>
    </row>
    <row r="19" spans="2:19" s="53" customFormat="1" ht="19.899999999999999" customHeight="1">
      <c r="B19" s="352"/>
      <c r="C19" s="353"/>
      <c r="D19" s="349"/>
      <c r="E19" s="349"/>
      <c r="F19" s="349"/>
      <c r="G19" s="349"/>
      <c r="H19" s="349"/>
      <c r="I19" s="349"/>
      <c r="J19" s="349"/>
      <c r="K19" s="349"/>
      <c r="L19" s="349"/>
      <c r="M19" s="349"/>
      <c r="N19" s="349"/>
      <c r="O19" s="349"/>
      <c r="P19" s="349"/>
      <c r="Q19" s="354"/>
      <c r="R19" s="354"/>
      <c r="S19" s="355"/>
    </row>
    <row r="20" spans="2:19" s="53" customFormat="1" ht="19.899999999999999" customHeight="1">
      <c r="B20" s="350"/>
      <c r="C20" s="351"/>
      <c r="D20" s="349"/>
      <c r="E20" s="349"/>
      <c r="F20" s="349"/>
      <c r="G20" s="349"/>
      <c r="H20" s="349"/>
      <c r="I20" s="349"/>
      <c r="J20" s="349"/>
      <c r="K20" s="349"/>
      <c r="L20" s="349"/>
      <c r="M20" s="349"/>
      <c r="N20" s="349"/>
      <c r="O20" s="349"/>
      <c r="P20" s="349"/>
      <c r="Q20" s="347"/>
      <c r="R20" s="347"/>
      <c r="S20" s="348"/>
    </row>
    <row r="21" spans="2:19" s="53" customFormat="1" ht="19.899999999999999" customHeight="1">
      <c r="B21" s="350"/>
      <c r="C21" s="351"/>
      <c r="D21" s="349"/>
      <c r="E21" s="349"/>
      <c r="F21" s="349"/>
      <c r="G21" s="349"/>
      <c r="H21" s="349"/>
      <c r="I21" s="349"/>
      <c r="J21" s="349"/>
      <c r="K21" s="349"/>
      <c r="L21" s="349"/>
      <c r="M21" s="349"/>
      <c r="N21" s="349"/>
      <c r="O21" s="349"/>
      <c r="P21" s="349"/>
      <c r="Q21" s="347"/>
      <c r="R21" s="347"/>
      <c r="S21" s="348"/>
    </row>
    <row r="22" spans="2:19" s="53" customFormat="1" ht="19.899999999999999" customHeight="1">
      <c r="B22" s="350"/>
      <c r="C22" s="351"/>
      <c r="D22" s="349"/>
      <c r="E22" s="349"/>
      <c r="F22" s="349"/>
      <c r="G22" s="349"/>
      <c r="H22" s="349"/>
      <c r="I22" s="349"/>
      <c r="J22" s="349"/>
      <c r="K22" s="349"/>
      <c r="L22" s="349"/>
      <c r="M22" s="349"/>
      <c r="N22" s="349"/>
      <c r="O22" s="349"/>
      <c r="P22" s="349"/>
      <c r="Q22" s="347"/>
      <c r="R22" s="347"/>
      <c r="S22" s="348"/>
    </row>
    <row r="23" spans="2:19" s="53" customFormat="1" ht="19.899999999999999" customHeight="1">
      <c r="B23" s="366" t="s">
        <v>236</v>
      </c>
      <c r="C23" s="367"/>
      <c r="D23" s="367"/>
      <c r="E23" s="367"/>
      <c r="F23" s="367"/>
      <c r="G23" s="367"/>
      <c r="H23" s="367"/>
      <c r="I23" s="367"/>
      <c r="J23" s="367"/>
      <c r="K23" s="367"/>
      <c r="L23" s="367"/>
      <c r="M23" s="367"/>
      <c r="N23" s="367"/>
      <c r="O23" s="367"/>
      <c r="P23" s="368"/>
      <c r="Q23" s="302">
        <f>SUM(Q11:Q22)</f>
        <v>0</v>
      </c>
      <c r="R23" s="369"/>
      <c r="S23" s="303"/>
    </row>
    <row r="24" spans="2:19" s="53" customFormat="1" ht="19.899999999999999" customHeight="1">
      <c r="B24" s="370" t="s">
        <v>237</v>
      </c>
      <c r="C24" s="371"/>
      <c r="D24" s="371"/>
      <c r="E24" s="374"/>
      <c r="F24" s="374"/>
      <c r="G24" s="374"/>
      <c r="H24" s="374"/>
      <c r="I24" s="374"/>
      <c r="J24" s="374"/>
      <c r="K24" s="374"/>
      <c r="L24" s="374"/>
      <c r="M24" s="374"/>
      <c r="N24" s="374"/>
      <c r="O24" s="374"/>
      <c r="P24" s="374"/>
      <c r="Q24" s="374"/>
      <c r="R24" s="374"/>
      <c r="S24" s="375"/>
    </row>
    <row r="25" spans="2:19" s="53" customFormat="1" ht="19.899999999999999" customHeight="1">
      <c r="B25" s="370"/>
      <c r="C25" s="371"/>
      <c r="D25" s="371"/>
      <c r="E25" s="374"/>
      <c r="F25" s="374"/>
      <c r="G25" s="374"/>
      <c r="H25" s="374"/>
      <c r="I25" s="374"/>
      <c r="J25" s="374"/>
      <c r="K25" s="374"/>
      <c r="L25" s="374"/>
      <c r="M25" s="374"/>
      <c r="N25" s="374"/>
      <c r="O25" s="374"/>
      <c r="P25" s="374"/>
      <c r="Q25" s="374"/>
      <c r="R25" s="374"/>
      <c r="S25" s="375"/>
    </row>
    <row r="26" spans="2:19" s="53" customFormat="1" ht="19.899999999999999" customHeight="1" thickBot="1">
      <c r="B26" s="372"/>
      <c r="C26" s="373"/>
      <c r="D26" s="373"/>
      <c r="E26" s="376"/>
      <c r="F26" s="376"/>
      <c r="G26" s="376"/>
      <c r="H26" s="376"/>
      <c r="I26" s="376"/>
      <c r="J26" s="376"/>
      <c r="K26" s="376"/>
      <c r="L26" s="376"/>
      <c r="M26" s="376"/>
      <c r="N26" s="376"/>
      <c r="O26" s="376"/>
      <c r="P26" s="376"/>
      <c r="Q26" s="376"/>
      <c r="R26" s="376"/>
      <c r="S26" s="377"/>
    </row>
    <row r="27" spans="2:19" s="53" customFormat="1" ht="19.899999999999999" hidden="1" customHeight="1">
      <c r="B27" s="378" t="s">
        <v>238</v>
      </c>
      <c r="C27" s="379"/>
      <c r="D27" s="379"/>
      <c r="E27" s="379"/>
      <c r="F27" s="379"/>
      <c r="G27" s="379"/>
      <c r="H27" s="379"/>
      <c r="I27" s="379"/>
      <c r="J27" s="379"/>
      <c r="K27" s="379"/>
      <c r="L27" s="379"/>
      <c r="M27" s="379"/>
      <c r="N27" s="379"/>
      <c r="O27" s="379"/>
      <c r="P27" s="379"/>
      <c r="Q27" s="379"/>
      <c r="R27" s="379"/>
      <c r="S27" s="380"/>
    </row>
    <row r="28" spans="2:19" s="53" customFormat="1" ht="19.899999999999999" hidden="1" customHeight="1">
      <c r="B28" s="356" t="s">
        <v>239</v>
      </c>
      <c r="C28" s="357"/>
      <c r="D28" s="357"/>
      <c r="E28" s="357"/>
      <c r="F28" s="358"/>
      <c r="G28" s="358"/>
      <c r="H28" s="358"/>
      <c r="I28" s="358"/>
      <c r="J28" s="358"/>
      <c r="K28" s="204" t="s">
        <v>42</v>
      </c>
      <c r="L28" s="204"/>
      <c r="M28" s="204"/>
      <c r="N28" s="381"/>
      <c r="O28" s="381"/>
      <c r="P28" s="381"/>
      <c r="Q28" s="381"/>
      <c r="R28" s="381"/>
      <c r="S28" s="382"/>
    </row>
    <row r="29" spans="2:19" s="53" customFormat="1" ht="19.899999999999999" hidden="1" customHeight="1">
      <c r="B29" s="356" t="s">
        <v>44</v>
      </c>
      <c r="C29" s="357"/>
      <c r="D29" s="357"/>
      <c r="E29" s="357"/>
      <c r="F29" s="358"/>
      <c r="G29" s="358"/>
      <c r="H29" s="358"/>
      <c r="I29" s="358"/>
      <c r="J29" s="358"/>
      <c r="K29" s="358"/>
      <c r="L29" s="358"/>
      <c r="M29" s="358"/>
      <c r="N29" s="358"/>
      <c r="O29" s="358"/>
      <c r="P29" s="68" t="s">
        <v>43</v>
      </c>
      <c r="Q29" s="358"/>
      <c r="R29" s="358"/>
      <c r="S29" s="359"/>
    </row>
    <row r="30" spans="2:19" s="53" customFormat="1" ht="19.899999999999999" hidden="1" customHeight="1">
      <c r="B30" s="360" t="s">
        <v>240</v>
      </c>
      <c r="C30" s="361"/>
      <c r="D30" s="361"/>
      <c r="E30" s="361"/>
      <c r="F30" s="361"/>
      <c r="G30" s="361"/>
      <c r="H30" s="361"/>
      <c r="I30" s="361"/>
      <c r="J30" s="361"/>
      <c r="K30" s="361"/>
      <c r="L30" s="361"/>
      <c r="M30" s="361"/>
      <c r="N30" s="361"/>
      <c r="O30" s="361"/>
      <c r="P30" s="361"/>
      <c r="Q30" s="361"/>
      <c r="R30" s="361"/>
      <c r="S30" s="362"/>
    </row>
    <row r="31" spans="2:19" s="53" customFormat="1" ht="19.899999999999999" hidden="1" customHeight="1">
      <c r="B31" s="363"/>
      <c r="C31" s="364"/>
      <c r="D31" s="364"/>
      <c r="E31" s="364"/>
      <c r="F31" s="364"/>
      <c r="G31" s="364"/>
      <c r="H31" s="364"/>
      <c r="I31" s="364"/>
      <c r="J31" s="364"/>
      <c r="K31" s="364"/>
      <c r="L31" s="364"/>
      <c r="M31" s="364"/>
      <c r="N31" s="364"/>
      <c r="O31" s="364"/>
      <c r="P31" s="364"/>
      <c r="Q31" s="364"/>
      <c r="R31" s="364"/>
      <c r="S31" s="365"/>
    </row>
    <row r="32" spans="2:19" s="53" customFormat="1" ht="19.899999999999999" customHeight="1">
      <c r="B32" s="69"/>
      <c r="C32" s="69"/>
      <c r="D32" s="69"/>
      <c r="E32" s="69"/>
      <c r="F32" s="69"/>
      <c r="G32" s="69"/>
      <c r="H32" s="69"/>
      <c r="I32" s="69"/>
      <c r="J32" s="69"/>
      <c r="K32" s="69"/>
      <c r="L32" s="69"/>
      <c r="M32" s="69"/>
      <c r="N32" s="69"/>
      <c r="O32" s="69"/>
      <c r="P32" s="69"/>
      <c r="Q32" s="69"/>
      <c r="R32" s="69"/>
      <c r="S32" s="69"/>
    </row>
    <row r="33" spans="2:19" s="53" customFormat="1" ht="19.899999999999999" customHeight="1">
      <c r="B33"/>
      <c r="C33"/>
      <c r="D33"/>
      <c r="E33"/>
      <c r="F33"/>
      <c r="G33"/>
      <c r="H33"/>
      <c r="I33"/>
      <c r="J33"/>
      <c r="K33"/>
      <c r="L33"/>
      <c r="M33"/>
      <c r="N33"/>
      <c r="O33"/>
      <c r="P33"/>
      <c r="Q33"/>
      <c r="R33"/>
      <c r="S33"/>
    </row>
    <row r="34" spans="2:19" s="53" customFormat="1" ht="19.899999999999999" customHeight="1">
      <c r="B34"/>
      <c r="C34"/>
      <c r="D34"/>
      <c r="E34"/>
      <c r="F34"/>
      <c r="G34"/>
      <c r="H34"/>
      <c r="I34"/>
      <c r="J34"/>
      <c r="K34"/>
      <c r="L34"/>
      <c r="M34"/>
      <c r="N34"/>
      <c r="O34"/>
      <c r="P34"/>
      <c r="Q34"/>
      <c r="R34"/>
      <c r="S34"/>
    </row>
    <row r="35" spans="2:19" s="53" customFormat="1" ht="19.899999999999999" customHeight="1">
      <c r="B35"/>
      <c r="C35"/>
      <c r="D35"/>
      <c r="E35"/>
      <c r="F35"/>
      <c r="G35"/>
      <c r="H35"/>
      <c r="I35"/>
      <c r="J35"/>
      <c r="K35"/>
      <c r="L35"/>
      <c r="M35"/>
      <c r="N35"/>
      <c r="O35"/>
      <c r="P35"/>
      <c r="Q35"/>
      <c r="R35"/>
      <c r="S35"/>
    </row>
    <row r="36" spans="2:19" s="53" customFormat="1" ht="19.899999999999999" customHeight="1">
      <c r="B36"/>
      <c r="C36"/>
      <c r="D36"/>
      <c r="E36"/>
      <c r="F36"/>
      <c r="G36"/>
      <c r="H36"/>
      <c r="I36"/>
      <c r="J36"/>
      <c r="K36"/>
      <c r="L36"/>
      <c r="M36"/>
      <c r="N36"/>
      <c r="O36"/>
      <c r="P36"/>
      <c r="Q36"/>
      <c r="R36"/>
      <c r="S36"/>
    </row>
    <row r="37" spans="2:19" s="53" customFormat="1" ht="19.899999999999999" customHeight="1">
      <c r="B37"/>
      <c r="C37"/>
      <c r="D37"/>
      <c r="E37"/>
      <c r="F37"/>
      <c r="G37"/>
      <c r="H37"/>
      <c r="I37"/>
      <c r="J37"/>
      <c r="K37"/>
      <c r="L37"/>
      <c r="M37"/>
      <c r="N37"/>
      <c r="O37"/>
      <c r="P37"/>
      <c r="Q37"/>
      <c r="R37"/>
      <c r="S37"/>
    </row>
    <row r="38" spans="2:19" s="53" customFormat="1" ht="19.899999999999999" customHeight="1">
      <c r="B38"/>
      <c r="C38"/>
      <c r="D38"/>
      <c r="E38"/>
      <c r="F38"/>
      <c r="G38"/>
      <c r="H38"/>
      <c r="I38"/>
      <c r="J38"/>
      <c r="K38"/>
      <c r="L38"/>
      <c r="M38"/>
      <c r="N38"/>
      <c r="O38"/>
      <c r="P38"/>
      <c r="Q38"/>
      <c r="R38"/>
      <c r="S38"/>
    </row>
    <row r="39" spans="2:19" s="53" customFormat="1" ht="19.899999999999999" customHeight="1">
      <c r="B39"/>
      <c r="C39"/>
      <c r="D39"/>
      <c r="E39"/>
      <c r="F39"/>
      <c r="G39"/>
      <c r="H39"/>
      <c r="I39"/>
      <c r="J39"/>
      <c r="K39"/>
      <c r="L39"/>
      <c r="M39"/>
      <c r="N39"/>
      <c r="O39"/>
      <c r="P39"/>
      <c r="Q39"/>
      <c r="R39"/>
      <c r="S39"/>
    </row>
    <row r="40" spans="2:19" s="53" customFormat="1" ht="19.899999999999999" customHeight="1">
      <c r="B40"/>
      <c r="C40"/>
      <c r="D40"/>
      <c r="E40"/>
      <c r="F40"/>
      <c r="G40"/>
      <c r="H40"/>
      <c r="I40"/>
      <c r="J40"/>
      <c r="K40"/>
      <c r="L40"/>
      <c r="M40"/>
      <c r="N40"/>
      <c r="O40"/>
      <c r="P40"/>
      <c r="Q40"/>
      <c r="R40"/>
      <c r="S40"/>
    </row>
    <row r="41" spans="2:19" s="53" customFormat="1" ht="39" customHeight="1">
      <c r="B41"/>
      <c r="C41"/>
      <c r="D41"/>
      <c r="E41"/>
      <c r="F41"/>
      <c r="G41"/>
      <c r="H41"/>
      <c r="I41"/>
      <c r="J41"/>
      <c r="K41"/>
      <c r="L41"/>
      <c r="M41"/>
      <c r="N41"/>
      <c r="O41"/>
      <c r="P41"/>
      <c r="Q41"/>
      <c r="R41"/>
      <c r="S41"/>
    </row>
    <row r="42" spans="2:19" s="53" customFormat="1" ht="19.899999999999999" customHeight="1">
      <c r="B42"/>
      <c r="C42"/>
      <c r="D42"/>
      <c r="E42"/>
      <c r="F42"/>
      <c r="G42"/>
      <c r="H42"/>
      <c r="I42"/>
      <c r="J42"/>
      <c r="K42"/>
      <c r="L42"/>
      <c r="M42"/>
      <c r="N42"/>
      <c r="O42"/>
      <c r="P42"/>
      <c r="Q42"/>
      <c r="R42"/>
      <c r="S42"/>
    </row>
    <row r="43" spans="2:19" s="53" customFormat="1" ht="19.899999999999999" customHeight="1">
      <c r="B43"/>
      <c r="C43"/>
      <c r="D43"/>
      <c r="E43"/>
      <c r="F43"/>
      <c r="G43"/>
      <c r="H43"/>
      <c r="I43"/>
      <c r="J43"/>
      <c r="K43"/>
      <c r="L43"/>
      <c r="M43"/>
      <c r="N43"/>
      <c r="O43"/>
      <c r="P43"/>
      <c r="Q43"/>
      <c r="R43"/>
      <c r="S43"/>
    </row>
    <row r="44" spans="2:19" s="53" customFormat="1" ht="19.899999999999999" customHeight="1">
      <c r="B44"/>
      <c r="C44"/>
      <c r="D44"/>
      <c r="E44"/>
      <c r="F44"/>
      <c r="G44"/>
      <c r="H44"/>
      <c r="I44"/>
      <c r="J44"/>
      <c r="K44"/>
      <c r="L44"/>
      <c r="M44"/>
      <c r="N44"/>
      <c r="O44"/>
      <c r="P44"/>
      <c r="Q44"/>
      <c r="R44"/>
      <c r="S44"/>
    </row>
    <row r="45" spans="2:19" s="53" customFormat="1" ht="19.899999999999999" customHeight="1">
      <c r="B45"/>
      <c r="C45"/>
      <c r="D45"/>
      <c r="E45"/>
      <c r="F45"/>
      <c r="G45"/>
      <c r="H45"/>
      <c r="I45"/>
      <c r="J45"/>
      <c r="K45"/>
      <c r="L45"/>
      <c r="M45"/>
      <c r="N45"/>
      <c r="O45"/>
      <c r="P45"/>
      <c r="Q45"/>
      <c r="R45"/>
      <c r="S45"/>
    </row>
    <row r="46" spans="2:19" s="53" customFormat="1" ht="19.899999999999999" customHeight="1">
      <c r="B46"/>
      <c r="C46"/>
      <c r="D46"/>
      <c r="E46"/>
      <c r="F46"/>
      <c r="G46"/>
      <c r="H46"/>
      <c r="I46"/>
      <c r="J46"/>
      <c r="K46"/>
      <c r="L46"/>
      <c r="M46"/>
      <c r="N46"/>
      <c r="O46"/>
      <c r="P46"/>
      <c r="Q46"/>
      <c r="R46"/>
      <c r="S46"/>
    </row>
    <row r="47" spans="2:19" s="53" customFormat="1" ht="19.899999999999999" customHeight="1">
      <c r="B47"/>
      <c r="C47"/>
      <c r="D47"/>
      <c r="E47"/>
      <c r="F47"/>
      <c r="G47"/>
      <c r="H47"/>
      <c r="I47"/>
      <c r="J47"/>
      <c r="K47"/>
      <c r="L47"/>
      <c r="M47"/>
      <c r="N47"/>
      <c r="O47"/>
      <c r="P47"/>
      <c r="Q47"/>
      <c r="R47"/>
      <c r="S47"/>
    </row>
    <row r="48" spans="2:19" s="53" customFormat="1" ht="19.899999999999999" customHeight="1">
      <c r="B48"/>
      <c r="C48"/>
      <c r="D48"/>
      <c r="E48"/>
      <c r="F48"/>
      <c r="G48"/>
      <c r="H48"/>
      <c r="I48"/>
      <c r="J48"/>
      <c r="K48"/>
      <c r="L48"/>
      <c r="M48"/>
      <c r="N48"/>
      <c r="O48"/>
      <c r="P48"/>
      <c r="Q48"/>
      <c r="R48"/>
      <c r="S48"/>
    </row>
    <row r="49" spans="2:19" s="53" customFormat="1" ht="19.899999999999999" customHeight="1">
      <c r="B49"/>
      <c r="C49"/>
      <c r="D49"/>
      <c r="E49"/>
      <c r="F49"/>
      <c r="G49"/>
      <c r="H49"/>
      <c r="I49"/>
      <c r="J49"/>
      <c r="K49"/>
      <c r="L49"/>
      <c r="M49"/>
      <c r="N49"/>
      <c r="O49"/>
      <c r="P49"/>
      <c r="Q49"/>
      <c r="R49"/>
      <c r="S49"/>
    </row>
    <row r="50" spans="2:19" s="53" customFormat="1" ht="19.899999999999999" customHeight="1">
      <c r="B50"/>
      <c r="C50"/>
      <c r="D50"/>
      <c r="E50"/>
      <c r="F50"/>
      <c r="G50"/>
      <c r="H50"/>
      <c r="I50"/>
      <c r="J50"/>
      <c r="K50"/>
      <c r="L50"/>
      <c r="M50"/>
      <c r="N50"/>
      <c r="O50"/>
      <c r="P50"/>
      <c r="Q50"/>
      <c r="R50"/>
      <c r="S50"/>
    </row>
    <row r="51" spans="2:19" s="53" customFormat="1" ht="19.899999999999999" customHeight="1">
      <c r="B51"/>
      <c r="C51"/>
      <c r="D51"/>
      <c r="E51"/>
      <c r="F51"/>
      <c r="G51"/>
      <c r="H51"/>
      <c r="I51"/>
      <c r="J51"/>
      <c r="K51"/>
      <c r="L51"/>
      <c r="M51"/>
      <c r="N51"/>
      <c r="O51"/>
      <c r="P51"/>
      <c r="Q51"/>
      <c r="R51"/>
      <c r="S51"/>
    </row>
    <row r="52" spans="2:19" s="53" customFormat="1" ht="19.899999999999999" customHeight="1">
      <c r="B52"/>
      <c r="C52"/>
      <c r="D52"/>
      <c r="E52"/>
      <c r="F52"/>
      <c r="G52"/>
      <c r="H52"/>
      <c r="I52"/>
      <c r="J52"/>
      <c r="K52"/>
      <c r="L52"/>
      <c r="M52"/>
      <c r="N52"/>
      <c r="O52"/>
      <c r="P52"/>
      <c r="Q52"/>
      <c r="R52"/>
      <c r="S52"/>
    </row>
    <row r="53" spans="2:19" s="40" customFormat="1" ht="19.899999999999999" customHeight="1">
      <c r="B53"/>
      <c r="C53"/>
      <c r="D53"/>
      <c r="E53"/>
      <c r="F53"/>
      <c r="G53"/>
      <c r="H53"/>
      <c r="I53"/>
      <c r="J53"/>
      <c r="K53"/>
      <c r="L53"/>
      <c r="M53"/>
      <c r="N53"/>
      <c r="O53"/>
      <c r="P53"/>
      <c r="Q53"/>
      <c r="R53"/>
      <c r="S53"/>
    </row>
    <row r="54" spans="2:19" ht="19.5" customHeight="1"/>
    <row r="55" spans="2:19" ht="19.5" customHeight="1"/>
    <row r="56" spans="2:19" ht="24" customHeight="1"/>
    <row r="57" spans="2:19" ht="30" customHeight="1"/>
    <row r="58" spans="2:19" s="40" customFormat="1" ht="34.9" customHeight="1">
      <c r="B58"/>
      <c r="C58"/>
      <c r="D58"/>
      <c r="E58"/>
      <c r="F58"/>
      <c r="G58"/>
      <c r="H58"/>
      <c r="I58"/>
      <c r="J58"/>
      <c r="K58"/>
      <c r="L58"/>
      <c r="M58"/>
      <c r="N58"/>
      <c r="O58"/>
      <c r="P58"/>
      <c r="Q58"/>
      <c r="R58"/>
      <c r="S58"/>
    </row>
    <row r="59" spans="2:19" s="40" customFormat="1" ht="34.9" customHeight="1">
      <c r="B59"/>
      <c r="C59"/>
      <c r="D59"/>
      <c r="E59"/>
      <c r="F59"/>
      <c r="G59"/>
      <c r="H59"/>
      <c r="I59"/>
      <c r="J59"/>
      <c r="K59"/>
      <c r="L59"/>
      <c r="M59"/>
      <c r="N59"/>
      <c r="O59"/>
      <c r="P59"/>
      <c r="Q59"/>
      <c r="R59"/>
      <c r="S59"/>
    </row>
    <row r="60" spans="2:19" ht="14.45" customHeight="1"/>
    <row r="61" spans="2:19" ht="34.9" customHeight="1"/>
  </sheetData>
  <sheetProtection algorithmName="SHA-512" hashValue="uSsPMm6GZ2LBHXQoHxb9bYbBUY9Eo+7YdbPIAy6BjOZnpwLH7JLlNrbvJZn44T+pnpcIWbb9nuDRFX8DU70eCA==" saltValue="Cye9iOAQpHiQ+YwSKA/pzQ==" spinCount="100000" sheet="1" objects="1" scenarios="1" selectLockedCells="1"/>
  <mergeCells count="71">
    <mergeCell ref="B29:E29"/>
    <mergeCell ref="F29:O29"/>
    <mergeCell ref="Q29:S29"/>
    <mergeCell ref="B30:S31"/>
    <mergeCell ref="B23:P23"/>
    <mergeCell ref="Q23:S23"/>
    <mergeCell ref="B24:D26"/>
    <mergeCell ref="E24:S26"/>
    <mergeCell ref="B27:S27"/>
    <mergeCell ref="B28:E28"/>
    <mergeCell ref="F28:J28"/>
    <mergeCell ref="K28:M28"/>
    <mergeCell ref="N28:S28"/>
    <mergeCell ref="B21:C21"/>
    <mergeCell ref="D21:P21"/>
    <mergeCell ref="Q21:S21"/>
    <mergeCell ref="B22:C22"/>
    <mergeCell ref="D22:P22"/>
    <mergeCell ref="Q22:S22"/>
    <mergeCell ref="B19:C19"/>
    <mergeCell ref="D19:P19"/>
    <mergeCell ref="Q19:S19"/>
    <mergeCell ref="B20:C20"/>
    <mergeCell ref="D20:P20"/>
    <mergeCell ref="Q20:S20"/>
    <mergeCell ref="B17:C17"/>
    <mergeCell ref="D17:P17"/>
    <mergeCell ref="Q17:S17"/>
    <mergeCell ref="B18:C18"/>
    <mergeCell ref="D18:P18"/>
    <mergeCell ref="Q18:S18"/>
    <mergeCell ref="B15:C15"/>
    <mergeCell ref="D15:P15"/>
    <mergeCell ref="Q15:S15"/>
    <mergeCell ref="B16:C16"/>
    <mergeCell ref="D16:P16"/>
    <mergeCell ref="Q16:S16"/>
    <mergeCell ref="B13:C13"/>
    <mergeCell ref="D13:P13"/>
    <mergeCell ref="Q13:S13"/>
    <mergeCell ref="B14:C14"/>
    <mergeCell ref="D14:P14"/>
    <mergeCell ref="Q14:S14"/>
    <mergeCell ref="B11:C11"/>
    <mergeCell ref="D11:P11"/>
    <mergeCell ref="Q11:S11"/>
    <mergeCell ref="B12:C12"/>
    <mergeCell ref="D12:P12"/>
    <mergeCell ref="Q12:S12"/>
    <mergeCell ref="B8:D8"/>
    <mergeCell ref="E8:S8"/>
    <mergeCell ref="B9:S9"/>
    <mergeCell ref="B10:C10"/>
    <mergeCell ref="D10:P10"/>
    <mergeCell ref="Q10:S10"/>
    <mergeCell ref="B6:D6"/>
    <mergeCell ref="E6:K6"/>
    <mergeCell ref="L6:N6"/>
    <mergeCell ref="O6:S6"/>
    <mergeCell ref="B7:D7"/>
    <mergeCell ref="E7:K7"/>
    <mergeCell ref="L7:N7"/>
    <mergeCell ref="O7:S7"/>
    <mergeCell ref="B1:S1"/>
    <mergeCell ref="B2:S2"/>
    <mergeCell ref="B3:S3"/>
    <mergeCell ref="B4:S4"/>
    <mergeCell ref="B5:D5"/>
    <mergeCell ref="E5:K5"/>
    <mergeCell ref="L5:N5"/>
    <mergeCell ref="O5:S5"/>
  </mergeCells>
  <conditionalFormatting sqref="B11:C22">
    <cfRule type="notContainsBlanks" dxfId="0" priority="1">
      <formula>LEN(TRIM(B11))&gt;0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4</xdr:col>
                    <xdr:colOff>28575</xdr:colOff>
                    <xdr:row>4</xdr:row>
                    <xdr:rowOff>57150</xdr:rowOff>
                  </from>
                  <to>
                    <xdr:col>6</xdr:col>
                    <xdr:colOff>19050</xdr:colOff>
                    <xdr:row>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945CE-6B40-4E6D-B6B9-978273E0A293}">
          <x14:formula1>
            <xm:f>Lists!$K$3:$K$38</xm:f>
          </x14:formula1>
          <xm:sqref>D13:P22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4C3A-FC74-4F14-9ACE-5C08145A2A2F}">
  <dimension ref="A1:G50"/>
  <sheetViews>
    <sheetView workbookViewId="0">
      <selection activeCell="D5" sqref="D5"/>
    </sheetView>
  </sheetViews>
  <sheetFormatPr defaultColWidth="9.140625" defaultRowHeight="15"/>
  <cols>
    <col min="1" max="1" width="35.7109375" style="40" customWidth="1"/>
    <col min="2" max="2" width="10" style="20" customWidth="1"/>
    <col min="3" max="3" width="14.42578125" style="20" customWidth="1"/>
    <col min="4" max="4" width="79.85546875" style="40" customWidth="1"/>
    <col min="5" max="6" width="9.5703125" style="20" customWidth="1"/>
    <col min="7" max="7" width="10.7109375" style="20" customWidth="1"/>
  </cols>
  <sheetData>
    <row r="1" spans="1:7" ht="22.5" customHeight="1">
      <c r="A1" s="389" t="s">
        <v>275</v>
      </c>
      <c r="B1" s="389"/>
      <c r="C1" s="389"/>
      <c r="D1" s="389"/>
      <c r="E1" s="389"/>
      <c r="F1" s="389"/>
      <c r="G1" s="389"/>
    </row>
    <row r="2" spans="1:7" ht="22.5" customHeight="1" thickBot="1">
      <c r="A2" s="390" t="s">
        <v>172</v>
      </c>
      <c r="B2" s="390"/>
      <c r="C2" s="390"/>
      <c r="D2" s="390"/>
      <c r="E2" s="390"/>
      <c r="F2" s="390"/>
      <c r="G2" s="390"/>
    </row>
    <row r="3" spans="1:7" s="50" customFormat="1" ht="48" thickBot="1">
      <c r="A3" s="46" t="s">
        <v>173</v>
      </c>
      <c r="B3" s="47" t="s">
        <v>174</v>
      </c>
      <c r="C3" s="48" t="s">
        <v>175</v>
      </c>
      <c r="D3" s="73" t="s">
        <v>176</v>
      </c>
      <c r="E3" s="47" t="s">
        <v>262</v>
      </c>
      <c r="F3" s="47" t="s">
        <v>263</v>
      </c>
      <c r="G3" s="49" t="s">
        <v>264</v>
      </c>
    </row>
    <row r="4" spans="1:7" ht="15" customHeight="1">
      <c r="A4" s="391" t="s">
        <v>177</v>
      </c>
      <c r="B4" s="392"/>
      <c r="C4" s="392"/>
      <c r="D4" s="392"/>
      <c r="E4" s="392"/>
      <c r="F4" s="392"/>
      <c r="G4" s="393"/>
    </row>
    <row r="5" spans="1:7" s="53" customFormat="1" ht="60">
      <c r="A5" s="74" t="s">
        <v>51</v>
      </c>
      <c r="B5" s="52" t="s">
        <v>178</v>
      </c>
      <c r="C5" s="52" t="s">
        <v>179</v>
      </c>
      <c r="D5" s="51" t="s">
        <v>180</v>
      </c>
      <c r="E5" s="59" t="s">
        <v>265</v>
      </c>
      <c r="F5" s="59"/>
      <c r="G5" s="75" t="s">
        <v>266</v>
      </c>
    </row>
    <row r="6" spans="1:7">
      <c r="A6" s="76" t="s">
        <v>54</v>
      </c>
      <c r="B6" s="52" t="s">
        <v>178</v>
      </c>
      <c r="C6" s="52" t="s">
        <v>179</v>
      </c>
      <c r="D6" s="51" t="s">
        <v>181</v>
      </c>
      <c r="E6" s="59" t="s">
        <v>265</v>
      </c>
      <c r="F6" s="59"/>
      <c r="G6" s="75" t="s">
        <v>266</v>
      </c>
    </row>
    <row r="7" spans="1:7" ht="30">
      <c r="A7" s="77" t="s">
        <v>57</v>
      </c>
      <c r="B7" s="52" t="s">
        <v>178</v>
      </c>
      <c r="C7" s="52" t="s">
        <v>179</v>
      </c>
      <c r="D7" s="51" t="s">
        <v>182</v>
      </c>
      <c r="E7" s="59" t="s">
        <v>265</v>
      </c>
      <c r="F7" s="59"/>
      <c r="G7" s="75" t="s">
        <v>266</v>
      </c>
    </row>
    <row r="8" spans="1:7" ht="30">
      <c r="A8" s="78" t="s">
        <v>59</v>
      </c>
      <c r="B8" s="23" t="s">
        <v>178</v>
      </c>
      <c r="C8" s="23" t="s">
        <v>179</v>
      </c>
      <c r="D8" s="51" t="s">
        <v>183</v>
      </c>
      <c r="E8" s="59" t="s">
        <v>265</v>
      </c>
      <c r="F8" s="59"/>
      <c r="G8" s="75" t="s">
        <v>266</v>
      </c>
    </row>
    <row r="9" spans="1:7" ht="30">
      <c r="A9" s="78" t="s">
        <v>63</v>
      </c>
      <c r="B9" s="52" t="s">
        <v>178</v>
      </c>
      <c r="C9" s="52" t="s">
        <v>179</v>
      </c>
      <c r="D9" s="51" t="s">
        <v>183</v>
      </c>
      <c r="E9" s="59" t="s">
        <v>265</v>
      </c>
      <c r="F9" s="59"/>
      <c r="G9" s="75" t="s">
        <v>266</v>
      </c>
    </row>
    <row r="10" spans="1:7" ht="30">
      <c r="A10" s="78" t="s">
        <v>66</v>
      </c>
      <c r="B10" s="52" t="s">
        <v>178</v>
      </c>
      <c r="C10" s="52" t="s">
        <v>179</v>
      </c>
      <c r="D10" s="51" t="s">
        <v>184</v>
      </c>
      <c r="E10" s="59" t="s">
        <v>265</v>
      </c>
      <c r="F10" s="59"/>
      <c r="G10" s="75" t="s">
        <v>266</v>
      </c>
    </row>
    <row r="11" spans="1:7">
      <c r="A11" s="394" t="s">
        <v>185</v>
      </c>
      <c r="B11" s="395"/>
      <c r="C11" s="395"/>
      <c r="D11" s="395"/>
      <c r="E11" s="395"/>
      <c r="F11" s="395"/>
      <c r="G11" s="396"/>
    </row>
    <row r="12" spans="1:7" ht="15" customHeight="1">
      <c r="A12" s="397" t="s">
        <v>186</v>
      </c>
      <c r="B12" s="398"/>
      <c r="C12" s="398"/>
      <c r="D12" s="398"/>
      <c r="E12" s="398"/>
      <c r="F12" s="398"/>
      <c r="G12" s="399"/>
    </row>
    <row r="13" spans="1:7" ht="30">
      <c r="A13" s="77" t="s">
        <v>70</v>
      </c>
      <c r="B13" s="54">
        <v>1.3</v>
      </c>
      <c r="C13" s="52" t="s">
        <v>187</v>
      </c>
      <c r="D13" s="51" t="s">
        <v>188</v>
      </c>
      <c r="E13" s="59"/>
      <c r="F13" s="59" t="s">
        <v>266</v>
      </c>
      <c r="G13" s="75"/>
    </row>
    <row r="14" spans="1:7">
      <c r="A14" s="77" t="s">
        <v>72</v>
      </c>
      <c r="B14" s="55">
        <v>505</v>
      </c>
      <c r="C14" s="52" t="s">
        <v>179</v>
      </c>
      <c r="D14" s="51" t="s">
        <v>189</v>
      </c>
      <c r="E14" s="23"/>
      <c r="F14" s="59"/>
      <c r="G14" s="75" t="s">
        <v>266</v>
      </c>
    </row>
    <row r="15" spans="1:7" ht="30">
      <c r="A15" s="77" t="s">
        <v>76</v>
      </c>
      <c r="B15" s="52" t="s">
        <v>178</v>
      </c>
      <c r="C15" s="59" t="s">
        <v>190</v>
      </c>
      <c r="D15" s="51" t="s">
        <v>189</v>
      </c>
      <c r="E15" s="59" t="s">
        <v>266</v>
      </c>
      <c r="F15" s="59"/>
      <c r="G15" s="75"/>
    </row>
    <row r="16" spans="1:7" ht="30">
      <c r="A16" s="77" t="s">
        <v>79</v>
      </c>
      <c r="B16" s="52" t="s">
        <v>178</v>
      </c>
      <c r="C16" s="52" t="s">
        <v>179</v>
      </c>
      <c r="D16" s="51" t="s">
        <v>191</v>
      </c>
      <c r="E16" s="59" t="s">
        <v>266</v>
      </c>
      <c r="F16" s="59"/>
      <c r="G16" s="75"/>
    </row>
    <row r="17" spans="1:7" ht="30">
      <c r="A17" s="77" t="s">
        <v>81</v>
      </c>
      <c r="B17" s="55" t="s">
        <v>178</v>
      </c>
      <c r="C17" s="52" t="s">
        <v>192</v>
      </c>
      <c r="D17" s="51" t="s">
        <v>193</v>
      </c>
      <c r="E17" s="23"/>
      <c r="F17" s="59"/>
      <c r="G17" s="75" t="s">
        <v>266</v>
      </c>
    </row>
    <row r="18" spans="1:7" ht="30">
      <c r="A18" s="77" t="s">
        <v>83</v>
      </c>
      <c r="B18" s="55" t="s">
        <v>178</v>
      </c>
      <c r="C18" s="52" t="s">
        <v>192</v>
      </c>
      <c r="D18" s="51" t="s">
        <v>193</v>
      </c>
      <c r="E18" s="59" t="s">
        <v>265</v>
      </c>
      <c r="F18" s="59"/>
      <c r="G18" s="75" t="s">
        <v>266</v>
      </c>
    </row>
    <row r="19" spans="1:7" ht="30">
      <c r="A19" s="77" t="s">
        <v>85</v>
      </c>
      <c r="B19" s="52" t="s">
        <v>178</v>
      </c>
      <c r="C19" s="52" t="s">
        <v>194</v>
      </c>
      <c r="D19" s="51" t="s">
        <v>193</v>
      </c>
      <c r="E19" s="59" t="s">
        <v>266</v>
      </c>
      <c r="F19" s="59"/>
      <c r="G19" s="75"/>
    </row>
    <row r="20" spans="1:7" ht="45">
      <c r="A20" s="77" t="s">
        <v>87</v>
      </c>
      <c r="B20" s="52" t="s">
        <v>178</v>
      </c>
      <c r="C20" s="52" t="s">
        <v>194</v>
      </c>
      <c r="D20" s="51" t="s">
        <v>193</v>
      </c>
      <c r="E20" s="59" t="s">
        <v>266</v>
      </c>
      <c r="F20" s="59"/>
      <c r="G20" s="75"/>
    </row>
    <row r="21" spans="1:7" ht="45">
      <c r="A21" s="77" t="s">
        <v>90</v>
      </c>
      <c r="B21" s="52" t="s">
        <v>178</v>
      </c>
      <c r="C21" s="52" t="s">
        <v>179</v>
      </c>
      <c r="D21" s="51" t="s">
        <v>195</v>
      </c>
      <c r="E21" s="59" t="s">
        <v>266</v>
      </c>
      <c r="F21" s="59"/>
      <c r="G21" s="75"/>
    </row>
    <row r="22" spans="1:7" ht="30">
      <c r="A22" s="77" t="s">
        <v>92</v>
      </c>
      <c r="B22" s="52" t="s">
        <v>178</v>
      </c>
      <c r="C22" s="52" t="s">
        <v>179</v>
      </c>
      <c r="D22" s="51" t="s">
        <v>193</v>
      </c>
      <c r="E22" s="59" t="s">
        <v>266</v>
      </c>
      <c r="F22" s="59"/>
      <c r="G22" s="75"/>
    </row>
    <row r="23" spans="1:7" ht="30">
      <c r="A23" s="77" t="s">
        <v>95</v>
      </c>
      <c r="B23" s="52" t="s">
        <v>178</v>
      </c>
      <c r="C23" s="59" t="s">
        <v>196</v>
      </c>
      <c r="D23" s="51" t="s">
        <v>197</v>
      </c>
      <c r="E23" s="59"/>
      <c r="F23" s="59"/>
      <c r="G23" s="75" t="s">
        <v>266</v>
      </c>
    </row>
    <row r="24" spans="1:7" ht="45">
      <c r="A24" s="77" t="s">
        <v>96</v>
      </c>
      <c r="B24" s="52" t="s">
        <v>178</v>
      </c>
      <c r="C24" s="59" t="s">
        <v>196</v>
      </c>
      <c r="D24" s="51" t="s">
        <v>198</v>
      </c>
      <c r="E24" s="59" t="s">
        <v>265</v>
      </c>
      <c r="F24" s="59"/>
      <c r="G24" s="75" t="s">
        <v>266</v>
      </c>
    </row>
    <row r="25" spans="1:7">
      <c r="A25" s="386" t="s">
        <v>199</v>
      </c>
      <c r="B25" s="387"/>
      <c r="C25" s="387"/>
      <c r="D25" s="387"/>
      <c r="E25" s="387"/>
      <c r="F25" s="387"/>
      <c r="G25" s="388"/>
    </row>
    <row r="26" spans="1:7" ht="30">
      <c r="A26" s="74" t="s">
        <v>98</v>
      </c>
      <c r="B26" s="52" t="s">
        <v>178</v>
      </c>
      <c r="C26" s="79" t="s">
        <v>200</v>
      </c>
      <c r="D26" s="57" t="s">
        <v>201</v>
      </c>
      <c r="E26" s="79" t="s">
        <v>266</v>
      </c>
      <c r="F26" s="79"/>
      <c r="G26" s="80"/>
    </row>
    <row r="27" spans="1:7" ht="30">
      <c r="A27" s="74" t="s">
        <v>101</v>
      </c>
      <c r="B27" s="52" t="s">
        <v>178</v>
      </c>
      <c r="C27" s="56" t="s">
        <v>202</v>
      </c>
      <c r="D27" s="58" t="s">
        <v>201</v>
      </c>
      <c r="E27" s="81" t="s">
        <v>266</v>
      </c>
      <c r="F27" s="81"/>
      <c r="G27" s="82"/>
    </row>
    <row r="28" spans="1:7">
      <c r="A28" s="383" t="s">
        <v>203</v>
      </c>
      <c r="B28" s="384"/>
      <c r="C28" s="384"/>
      <c r="D28" s="384"/>
      <c r="E28" s="384"/>
      <c r="F28" s="384"/>
      <c r="G28" s="385"/>
    </row>
    <row r="29" spans="1:7" ht="30">
      <c r="A29" s="74" t="s">
        <v>104</v>
      </c>
      <c r="B29" s="52" t="s">
        <v>178</v>
      </c>
      <c r="C29" s="52" t="s">
        <v>204</v>
      </c>
      <c r="D29" s="58" t="s">
        <v>205</v>
      </c>
      <c r="E29" s="81" t="s">
        <v>265</v>
      </c>
      <c r="F29" s="81" t="s">
        <v>265</v>
      </c>
      <c r="G29" s="82" t="s">
        <v>266</v>
      </c>
    </row>
    <row r="30" spans="1:7" ht="45">
      <c r="A30" s="77" t="s">
        <v>106</v>
      </c>
      <c r="B30" s="52" t="s">
        <v>178</v>
      </c>
      <c r="C30" s="59" t="s">
        <v>206</v>
      </c>
      <c r="D30" s="58" t="s">
        <v>207</v>
      </c>
      <c r="E30" s="81" t="s">
        <v>266</v>
      </c>
      <c r="F30" s="81"/>
      <c r="G30" s="82"/>
    </row>
    <row r="31" spans="1:7">
      <c r="A31" s="383" t="s">
        <v>208</v>
      </c>
      <c r="B31" s="384"/>
      <c r="C31" s="384"/>
      <c r="D31" s="384"/>
      <c r="E31" s="384"/>
      <c r="F31" s="384"/>
      <c r="G31" s="385"/>
    </row>
    <row r="32" spans="1:7" ht="30">
      <c r="A32" s="77" t="s">
        <v>109</v>
      </c>
      <c r="B32" s="52" t="s">
        <v>178</v>
      </c>
      <c r="C32" s="56" t="s">
        <v>179</v>
      </c>
      <c r="D32" s="58" t="s">
        <v>209</v>
      </c>
      <c r="E32" s="81"/>
      <c r="F32" s="81"/>
      <c r="G32" s="82" t="s">
        <v>266</v>
      </c>
    </row>
    <row r="33" spans="1:7" ht="30">
      <c r="A33" s="77" t="s">
        <v>267</v>
      </c>
      <c r="B33" s="55">
        <v>460</v>
      </c>
      <c r="C33" s="56" t="s">
        <v>179</v>
      </c>
      <c r="D33" s="58" t="s">
        <v>209</v>
      </c>
      <c r="E33" s="81"/>
      <c r="F33" s="81"/>
      <c r="G33" s="82" t="s">
        <v>266</v>
      </c>
    </row>
    <row r="34" spans="1:7" ht="30">
      <c r="A34" s="77" t="s">
        <v>111</v>
      </c>
      <c r="B34" s="55">
        <v>865</v>
      </c>
      <c r="C34" s="56" t="s">
        <v>179</v>
      </c>
      <c r="D34" s="58" t="s">
        <v>209</v>
      </c>
      <c r="E34" s="81"/>
      <c r="F34" s="81"/>
      <c r="G34" s="82" t="s">
        <v>266</v>
      </c>
    </row>
    <row r="35" spans="1:7" ht="30">
      <c r="A35" s="77" t="s">
        <v>114</v>
      </c>
      <c r="B35" s="23" t="s">
        <v>178</v>
      </c>
      <c r="C35" s="60" t="s">
        <v>210</v>
      </c>
      <c r="D35" s="58" t="s">
        <v>209</v>
      </c>
      <c r="E35" s="81"/>
      <c r="F35" s="81"/>
      <c r="G35" s="82" t="s">
        <v>266</v>
      </c>
    </row>
    <row r="36" spans="1:7" ht="60">
      <c r="A36" s="77" t="s">
        <v>116</v>
      </c>
      <c r="B36" s="55">
        <v>2530</v>
      </c>
      <c r="C36" s="79" t="s">
        <v>211</v>
      </c>
      <c r="D36" s="58" t="s">
        <v>212</v>
      </c>
      <c r="E36" s="81"/>
      <c r="F36" s="81"/>
      <c r="G36" s="82" t="s">
        <v>266</v>
      </c>
    </row>
    <row r="37" spans="1:7" ht="15" customHeight="1">
      <c r="A37" s="386" t="s">
        <v>213</v>
      </c>
      <c r="B37" s="387"/>
      <c r="C37" s="387"/>
      <c r="D37" s="387"/>
      <c r="E37" s="387"/>
      <c r="F37" s="387"/>
      <c r="G37" s="388"/>
    </row>
    <row r="38" spans="1:7" s="40" customFormat="1" ht="30">
      <c r="A38" s="77" t="s">
        <v>117</v>
      </c>
      <c r="B38" s="61">
        <v>112</v>
      </c>
      <c r="C38" s="60" t="s">
        <v>179</v>
      </c>
      <c r="D38" s="58" t="s">
        <v>214</v>
      </c>
      <c r="E38" s="81"/>
      <c r="F38" s="83"/>
      <c r="G38" s="82" t="s">
        <v>266</v>
      </c>
    </row>
    <row r="39" spans="1:7" ht="45">
      <c r="A39" s="77" t="s">
        <v>118</v>
      </c>
      <c r="B39" s="61">
        <v>173</v>
      </c>
      <c r="C39" s="81" t="s">
        <v>215</v>
      </c>
      <c r="D39" s="58" t="s">
        <v>209</v>
      </c>
      <c r="E39" s="81"/>
      <c r="F39" s="84"/>
      <c r="G39" s="82" t="s">
        <v>266</v>
      </c>
    </row>
    <row r="40" spans="1:7" ht="30">
      <c r="A40" s="77" t="s">
        <v>119</v>
      </c>
      <c r="B40" s="61">
        <v>173</v>
      </c>
      <c r="C40" s="60" t="s">
        <v>179</v>
      </c>
      <c r="D40" s="58" t="s">
        <v>209</v>
      </c>
      <c r="E40" s="81"/>
      <c r="F40" s="84"/>
      <c r="G40" s="82" t="s">
        <v>266</v>
      </c>
    </row>
    <row r="41" spans="1:7" ht="30">
      <c r="A41" s="77" t="s">
        <v>120</v>
      </c>
      <c r="B41" s="61">
        <v>290</v>
      </c>
      <c r="C41" s="60" t="s">
        <v>179</v>
      </c>
      <c r="D41" s="58" t="s">
        <v>216</v>
      </c>
      <c r="E41" s="81" t="s">
        <v>266</v>
      </c>
      <c r="F41" s="81"/>
      <c r="G41" s="82"/>
    </row>
    <row r="42" spans="1:7" ht="30">
      <c r="A42" s="74" t="s">
        <v>121</v>
      </c>
      <c r="B42" s="52" t="s">
        <v>178</v>
      </c>
      <c r="C42" s="56" t="s">
        <v>179</v>
      </c>
      <c r="D42" s="57" t="s">
        <v>217</v>
      </c>
      <c r="E42" s="79" t="s">
        <v>266</v>
      </c>
      <c r="F42" s="79"/>
      <c r="G42" s="80"/>
    </row>
    <row r="43" spans="1:7" ht="30">
      <c r="A43" s="77" t="s">
        <v>122</v>
      </c>
      <c r="B43" s="52" t="s">
        <v>178</v>
      </c>
      <c r="C43" s="56" t="s">
        <v>179</v>
      </c>
      <c r="D43" s="57" t="s">
        <v>217</v>
      </c>
      <c r="E43" s="79" t="s">
        <v>266</v>
      </c>
      <c r="F43" s="79"/>
      <c r="G43" s="80"/>
    </row>
    <row r="44" spans="1:7" ht="30">
      <c r="A44" s="77" t="s">
        <v>123</v>
      </c>
      <c r="B44" s="52" t="s">
        <v>178</v>
      </c>
      <c r="C44" s="56" t="s">
        <v>192</v>
      </c>
      <c r="D44" s="57" t="s">
        <v>217</v>
      </c>
      <c r="E44" s="79" t="s">
        <v>266</v>
      </c>
      <c r="F44" s="79"/>
      <c r="G44" s="80"/>
    </row>
    <row r="45" spans="1:7" ht="30">
      <c r="A45" s="77" t="s">
        <v>124</v>
      </c>
      <c r="B45" s="55" t="s">
        <v>178</v>
      </c>
      <c r="C45" s="56" t="s">
        <v>179</v>
      </c>
      <c r="D45" s="57" t="s">
        <v>218</v>
      </c>
      <c r="E45" s="79"/>
      <c r="F45" s="23"/>
      <c r="G45" s="80" t="s">
        <v>266</v>
      </c>
    </row>
    <row r="46" spans="1:7" ht="30">
      <c r="A46" s="77" t="s">
        <v>125</v>
      </c>
      <c r="B46" s="55">
        <v>70</v>
      </c>
      <c r="C46" s="56" t="s">
        <v>179</v>
      </c>
      <c r="D46" s="57" t="s">
        <v>219</v>
      </c>
      <c r="E46" s="79"/>
      <c r="F46" s="23"/>
      <c r="G46" s="80" t="s">
        <v>266</v>
      </c>
    </row>
    <row r="47" spans="1:7">
      <c r="A47" s="386" t="s">
        <v>220</v>
      </c>
      <c r="B47" s="387"/>
      <c r="C47" s="387"/>
      <c r="D47" s="387"/>
      <c r="E47" s="387"/>
      <c r="F47" s="387"/>
      <c r="G47" s="388"/>
    </row>
    <row r="48" spans="1:7" ht="15.75" thickBot="1">
      <c r="A48" s="85" t="s">
        <v>126</v>
      </c>
      <c r="B48" s="86">
        <v>190</v>
      </c>
      <c r="C48" s="87" t="s">
        <v>179</v>
      </c>
      <c r="D48" s="88" t="s">
        <v>221</v>
      </c>
      <c r="E48" s="87"/>
      <c r="F48" s="87" t="s">
        <v>266</v>
      </c>
      <c r="G48" s="89"/>
    </row>
    <row r="50" spans="1:7">
      <c r="A50" s="62" t="s">
        <v>222</v>
      </c>
      <c r="D50" s="63"/>
      <c r="G50" s="63" t="s">
        <v>268</v>
      </c>
    </row>
  </sheetData>
  <sheetProtection algorithmName="SHA-512" hashValue="Yn6NbEQ7Numn7XJYHqqswBn1vfn7VYFz12kHbwRN2l0mx7aH0aDrvdEa6J0uO3U37Szo2DZP+v+PhSfSLD4TBQ==" saltValue="befd46tgfNuJ6oGzZtlgAw==" spinCount="100000" sheet="1" objects="1" scenarios="1"/>
  <mergeCells count="10">
    <mergeCell ref="A28:G28"/>
    <mergeCell ref="A31:G31"/>
    <mergeCell ref="A37:G37"/>
    <mergeCell ref="A47:G47"/>
    <mergeCell ref="A1:G1"/>
    <mergeCell ref="A2:G2"/>
    <mergeCell ref="A4:G4"/>
    <mergeCell ref="A11:G11"/>
    <mergeCell ref="A12:G12"/>
    <mergeCell ref="A25:G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6024-1DA5-426E-A131-687C1BB36DC2}">
  <dimension ref="B1:C6"/>
  <sheetViews>
    <sheetView workbookViewId="0">
      <selection activeCell="E14" sqref="E14"/>
    </sheetView>
  </sheetViews>
  <sheetFormatPr defaultRowHeight="15"/>
  <cols>
    <col min="2" max="2" width="9.140625" style="20"/>
    <col min="3" max="3" width="9.140625" style="72"/>
  </cols>
  <sheetData>
    <row r="1" spans="2:3">
      <c r="B1" s="20" t="s">
        <v>261</v>
      </c>
      <c r="C1" s="72" t="s">
        <v>260</v>
      </c>
    </row>
    <row r="2" spans="2:3">
      <c r="B2" s="20">
        <v>1</v>
      </c>
      <c r="C2" s="72" t="s">
        <v>274</v>
      </c>
    </row>
    <row r="3" spans="2:3">
      <c r="B3" s="20">
        <v>2</v>
      </c>
      <c r="C3" s="72" t="s">
        <v>288</v>
      </c>
    </row>
    <row r="4" spans="2:3">
      <c r="B4" s="20">
        <v>3</v>
      </c>
      <c r="C4" s="72" t="s">
        <v>286</v>
      </c>
    </row>
    <row r="5" spans="2:3">
      <c r="C5" s="72" t="s">
        <v>287</v>
      </c>
    </row>
    <row r="6" spans="2:3">
      <c r="B6" s="20">
        <v>4</v>
      </c>
      <c r="C6" s="72" t="s">
        <v>290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4F6-7207-4359-91E1-49FA741250A5}">
  <dimension ref="B2:P39"/>
  <sheetViews>
    <sheetView workbookViewId="0">
      <selection activeCell="G33" sqref="G33"/>
    </sheetView>
  </sheetViews>
  <sheetFormatPr defaultRowHeight="15"/>
  <cols>
    <col min="1" max="1" width="5.7109375" customWidth="1"/>
    <col min="2" max="2" width="18.28515625" bestFit="1" customWidth="1"/>
    <col min="8" max="8" width="27.5703125" bestFit="1" customWidth="1"/>
    <col min="11" max="11" width="35.85546875" bestFit="1" customWidth="1"/>
    <col min="16" max="16" width="5.7109375" style="18" customWidth="1"/>
  </cols>
  <sheetData>
    <row r="2" spans="2:11">
      <c r="B2" s="17" t="s">
        <v>46</v>
      </c>
      <c r="D2" s="17" t="s">
        <v>47</v>
      </c>
      <c r="H2" s="400" t="s">
        <v>168</v>
      </c>
      <c r="I2" s="400"/>
      <c r="K2" s="17" t="s">
        <v>48</v>
      </c>
    </row>
    <row r="3" spans="2:11">
      <c r="B3" t="s">
        <v>49</v>
      </c>
      <c r="D3" t="s">
        <v>50</v>
      </c>
      <c r="H3" t="str">
        <f>D17</f>
        <v>Multifamily Income Qualified</v>
      </c>
      <c r="I3" s="19">
        <v>6500</v>
      </c>
      <c r="K3" t="s">
        <v>51</v>
      </c>
    </row>
    <row r="4" spans="2:11">
      <c r="B4" t="s">
        <v>52</v>
      </c>
      <c r="D4" t="s">
        <v>53</v>
      </c>
      <c r="H4" t="str">
        <f>D18</f>
        <v>Public Housing</v>
      </c>
      <c r="I4" s="19">
        <v>6500</v>
      </c>
      <c r="K4" t="s">
        <v>54</v>
      </c>
    </row>
    <row r="5" spans="2:11">
      <c r="B5" t="s">
        <v>55</v>
      </c>
      <c r="D5" t="s">
        <v>56</v>
      </c>
      <c r="H5" t="str">
        <f>D19</f>
        <v>Market Rate</v>
      </c>
      <c r="I5" s="19">
        <v>2500</v>
      </c>
      <c r="K5" t="s">
        <v>57</v>
      </c>
    </row>
    <row r="6" spans="2:11">
      <c r="B6" t="s">
        <v>58</v>
      </c>
      <c r="I6" s="98"/>
      <c r="K6" t="s">
        <v>59</v>
      </c>
    </row>
    <row r="7" spans="2:11">
      <c r="B7" t="s">
        <v>60</v>
      </c>
      <c r="D7" s="17" t="s">
        <v>61</v>
      </c>
      <c r="H7" s="17" t="s">
        <v>62</v>
      </c>
      <c r="K7" t="s">
        <v>63</v>
      </c>
    </row>
    <row r="8" spans="2:11">
      <c r="D8" t="s">
        <v>64</v>
      </c>
      <c r="H8" t="s">
        <v>65</v>
      </c>
      <c r="K8" t="s">
        <v>66</v>
      </c>
    </row>
    <row r="9" spans="2:11">
      <c r="B9" s="17" t="s">
        <v>67</v>
      </c>
      <c r="D9" t="s">
        <v>68</v>
      </c>
      <c r="H9" t="s">
        <v>69</v>
      </c>
      <c r="K9" t="s">
        <v>70</v>
      </c>
    </row>
    <row r="10" spans="2:11">
      <c r="B10" t="s">
        <v>71</v>
      </c>
      <c r="K10" t="s">
        <v>72</v>
      </c>
    </row>
    <row r="11" spans="2:11">
      <c r="B11" t="s">
        <v>73</v>
      </c>
      <c r="D11" s="17" t="s">
        <v>74</v>
      </c>
      <c r="H11" s="400" t="s">
        <v>75</v>
      </c>
      <c r="I11" s="400"/>
      <c r="K11" t="s">
        <v>76</v>
      </c>
    </row>
    <row r="12" spans="2:11">
      <c r="B12" t="s">
        <v>77</v>
      </c>
      <c r="D12" t="s">
        <v>78</v>
      </c>
      <c r="H12" t="str">
        <f>D17</f>
        <v>Multifamily Income Qualified</v>
      </c>
      <c r="I12" s="19">
        <v>6500</v>
      </c>
      <c r="K12" t="s">
        <v>79</v>
      </c>
    </row>
    <row r="13" spans="2:11">
      <c r="B13" t="s">
        <v>60</v>
      </c>
      <c r="D13" t="s">
        <v>80</v>
      </c>
      <c r="H13" t="str">
        <f>D18</f>
        <v>Public Housing</v>
      </c>
      <c r="I13" s="19">
        <v>6500</v>
      </c>
      <c r="K13" t="s">
        <v>81</v>
      </c>
    </row>
    <row r="14" spans="2:11">
      <c r="D14" t="s">
        <v>82</v>
      </c>
      <c r="H14" t="str">
        <f>D19</f>
        <v>Market Rate</v>
      </c>
      <c r="I14" s="19">
        <v>2500</v>
      </c>
      <c r="K14" t="s">
        <v>83</v>
      </c>
    </row>
    <row r="15" spans="2:11">
      <c r="B15" s="17" t="s">
        <v>84</v>
      </c>
      <c r="K15" t="s">
        <v>85</v>
      </c>
    </row>
    <row r="16" spans="2:11">
      <c r="B16" t="s">
        <v>257</v>
      </c>
      <c r="D16" s="17" t="s">
        <v>86</v>
      </c>
      <c r="K16" t="s">
        <v>87</v>
      </c>
    </row>
    <row r="17" spans="2:11">
      <c r="B17" t="s">
        <v>258</v>
      </c>
      <c r="D17" t="s">
        <v>89</v>
      </c>
      <c r="H17" s="400"/>
      <c r="I17" s="400"/>
      <c r="K17" t="s">
        <v>90</v>
      </c>
    </row>
    <row r="18" spans="2:11">
      <c r="B18" t="s">
        <v>88</v>
      </c>
      <c r="D18" t="s">
        <v>91</v>
      </c>
      <c r="I18" s="19"/>
      <c r="K18" t="s">
        <v>92</v>
      </c>
    </row>
    <row r="19" spans="2:11">
      <c r="B19" t="s">
        <v>254</v>
      </c>
      <c r="D19" t="s">
        <v>94</v>
      </c>
      <c r="I19" s="19"/>
      <c r="K19" t="s">
        <v>95</v>
      </c>
    </row>
    <row r="20" spans="2:11">
      <c r="B20" t="s">
        <v>255</v>
      </c>
      <c r="D20" t="s">
        <v>293</v>
      </c>
      <c r="I20" s="19"/>
      <c r="K20" t="s">
        <v>96</v>
      </c>
    </row>
    <row r="21" spans="2:11">
      <c r="B21" t="s">
        <v>256</v>
      </c>
      <c r="K21" t="s">
        <v>98</v>
      </c>
    </row>
    <row r="22" spans="2:11">
      <c r="B22" t="s">
        <v>259</v>
      </c>
      <c r="D22" s="17" t="s">
        <v>97</v>
      </c>
      <c r="H22" s="400"/>
      <c r="I22" s="400"/>
      <c r="K22" t="s">
        <v>101</v>
      </c>
    </row>
    <row r="23" spans="2:11">
      <c r="B23" t="s">
        <v>60</v>
      </c>
      <c r="D23" t="s">
        <v>100</v>
      </c>
      <c r="I23" s="19"/>
      <c r="K23" t="s">
        <v>104</v>
      </c>
    </row>
    <row r="24" spans="2:11">
      <c r="D24" t="s">
        <v>103</v>
      </c>
      <c r="I24" s="19"/>
      <c r="K24" t="s">
        <v>106</v>
      </c>
    </row>
    <row r="25" spans="2:11">
      <c r="B25" s="17" t="s">
        <v>99</v>
      </c>
      <c r="I25" s="19"/>
      <c r="K25" t="s">
        <v>109</v>
      </c>
    </row>
    <row r="26" spans="2:11">
      <c r="B26" t="s">
        <v>102</v>
      </c>
      <c r="D26" s="17" t="s">
        <v>108</v>
      </c>
      <c r="K26" t="s">
        <v>111</v>
      </c>
    </row>
    <row r="27" spans="2:11">
      <c r="B27" t="s">
        <v>105</v>
      </c>
      <c r="D27" t="s">
        <v>110</v>
      </c>
      <c r="K27" t="s">
        <v>114</v>
      </c>
    </row>
    <row r="28" spans="2:11">
      <c r="B28" t="s">
        <v>107</v>
      </c>
      <c r="D28" t="s">
        <v>113</v>
      </c>
      <c r="K28" t="s">
        <v>116</v>
      </c>
    </row>
    <row r="29" spans="2:11">
      <c r="B29" t="s">
        <v>254</v>
      </c>
      <c r="D29" t="s">
        <v>115</v>
      </c>
      <c r="K29" t="s">
        <v>117</v>
      </c>
    </row>
    <row r="30" spans="2:11">
      <c r="B30" t="s">
        <v>255</v>
      </c>
      <c r="K30" t="s">
        <v>118</v>
      </c>
    </row>
    <row r="31" spans="2:11">
      <c r="B31" t="s">
        <v>256</v>
      </c>
      <c r="K31" t="s">
        <v>119</v>
      </c>
    </row>
    <row r="32" spans="2:11">
      <c r="B32" t="s">
        <v>112</v>
      </c>
      <c r="K32" t="s">
        <v>120</v>
      </c>
    </row>
    <row r="33" spans="2:11">
      <c r="B33" t="s">
        <v>93</v>
      </c>
      <c r="K33" t="s">
        <v>121</v>
      </c>
    </row>
    <row r="34" spans="2:11">
      <c r="B34" t="s">
        <v>60</v>
      </c>
      <c r="K34" t="s">
        <v>122</v>
      </c>
    </row>
    <row r="35" spans="2:11">
      <c r="K35" t="s">
        <v>123</v>
      </c>
    </row>
    <row r="36" spans="2:11">
      <c r="B36" s="17" t="s">
        <v>251</v>
      </c>
      <c r="K36" t="s">
        <v>124</v>
      </c>
    </row>
    <row r="37" spans="2:11">
      <c r="B37" t="s">
        <v>252</v>
      </c>
      <c r="K37" t="s">
        <v>125</v>
      </c>
    </row>
    <row r="38" spans="2:11">
      <c r="B38" t="s">
        <v>253</v>
      </c>
      <c r="K38" t="s">
        <v>126</v>
      </c>
    </row>
    <row r="39" spans="2:11">
      <c r="B39" t="s">
        <v>60</v>
      </c>
    </row>
  </sheetData>
  <mergeCells count="4">
    <mergeCell ref="H2:I2"/>
    <mergeCell ref="H11:I11"/>
    <mergeCell ref="H17:I17"/>
    <mergeCell ref="H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START HERE</vt:lpstr>
      <vt:lpstr>HVAC Workbook</vt:lpstr>
      <vt:lpstr>Heat Pump Unit Details</vt:lpstr>
      <vt:lpstr>Window AC Unit Level Details</vt:lpstr>
      <vt:lpstr>Health &amp; Safety - Costs</vt:lpstr>
      <vt:lpstr>Health &amp; Safety - PY24 Pricing</vt:lpstr>
      <vt:lpstr>Revision Tracker</vt:lpstr>
      <vt:lpstr>Lists</vt:lpstr>
      <vt:lpstr>'Heat Pump Unit Details'!Print_Area</vt:lpstr>
      <vt:lpstr>'HVAC Workbook'!Print_Area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Kilgore, David A</dc:creator>
  <cp:lastModifiedBy>Blum, Tucker H. [US-US]</cp:lastModifiedBy>
  <cp:lastPrinted>2022-01-14T22:16:05Z</cp:lastPrinted>
  <dcterms:created xsi:type="dcterms:W3CDTF">2022-01-04T16:05:55Z</dcterms:created>
  <dcterms:modified xsi:type="dcterms:W3CDTF">2025-01-09T22:33:44Z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2025-01-09T22:33:23Z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c328f057-b966-40bc-8361-6533f616405d</vt:lpwstr>
  </property>
  <property fmtid="{D5CDD505-2E9C-101B-9397-08002B2CF9AE}" pid="8" name="MSIP_Label_c968a81f-7ed4-4faa-9408-9652e001dd96_ContentBits">
    <vt:lpwstr>0</vt:lpwstr>
  </property>
</Properties>
</file>